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026"/>
  <workbookPr/>
  <mc:AlternateContent xmlns:mc="http://schemas.openxmlformats.org/markup-compatibility/2006">
    <mc:Choice Requires="x15">
      <x15ac:absPath xmlns:x15ac="http://schemas.microsoft.com/office/spreadsheetml/2010/11/ac" url="C:\Users\zibi\Documents\wczasy\koszt cro\"/>
    </mc:Choice>
  </mc:AlternateContent>
  <xr:revisionPtr revIDLastSave="0" documentId="13_ncr:1_{D60FCD0D-831B-42D3-9EE5-B8AC66CABC1C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planowanie wydatków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7" i="1" l="1"/>
  <c r="D7" i="1"/>
  <c r="E6" i="1"/>
  <c r="D6" i="1"/>
  <c r="E5" i="1"/>
  <c r="D5" i="1"/>
  <c r="E4" i="1"/>
  <c r="D4" i="1"/>
  <c r="E3" i="1"/>
  <c r="D3" i="1"/>
  <c r="AA2" i="1"/>
  <c r="AA3" i="1"/>
  <c r="AA4" i="1"/>
  <c r="AA5" i="1"/>
  <c r="AA6" i="1"/>
  <c r="AA7" i="1"/>
  <c r="AA8" i="1"/>
  <c r="AA9" i="1"/>
  <c r="AA10" i="1"/>
  <c r="AA11" i="1"/>
  <c r="AA12" i="1"/>
  <c r="AA13" i="1"/>
  <c r="AA14" i="1"/>
  <c r="AA15" i="1"/>
  <c r="AA16" i="1"/>
  <c r="AA17" i="1"/>
  <c r="AA18" i="1"/>
  <c r="AA19" i="1"/>
  <c r="AA20" i="1"/>
  <c r="AA21" i="1"/>
  <c r="AA22" i="1"/>
  <c r="AA23" i="1"/>
  <c r="AA24" i="1"/>
  <c r="AA25" i="1"/>
  <c r="AA26" i="1"/>
  <c r="AA27" i="1"/>
  <c r="AA28" i="1"/>
  <c r="AA29" i="1"/>
  <c r="AA30" i="1"/>
  <c r="AA31" i="1"/>
  <c r="AA32" i="1"/>
  <c r="AA33" i="1"/>
  <c r="AA34" i="1"/>
  <c r="AA35" i="1"/>
  <c r="AA36" i="1"/>
  <c r="AA37" i="1"/>
  <c r="AA38" i="1"/>
  <c r="AA39" i="1"/>
  <c r="AA40" i="1"/>
  <c r="AA41" i="1"/>
  <c r="AA42" i="1"/>
  <c r="AA43" i="1"/>
  <c r="N43" i="1"/>
  <c r="N42" i="1"/>
  <c r="N41" i="1"/>
  <c r="N40" i="1"/>
  <c r="N39" i="1"/>
  <c r="N38" i="1"/>
  <c r="N37" i="1"/>
  <c r="N36" i="1"/>
  <c r="N35" i="1"/>
  <c r="N34" i="1"/>
  <c r="G43" i="1"/>
  <c r="G42" i="1"/>
  <c r="G41" i="1"/>
  <c r="G40" i="1"/>
  <c r="G39" i="1"/>
  <c r="G38" i="1"/>
  <c r="G37" i="1"/>
  <c r="G36" i="1"/>
  <c r="G35" i="1"/>
  <c r="G34" i="1"/>
  <c r="N31" i="1"/>
  <c r="N30" i="1"/>
  <c r="N29" i="1"/>
  <c r="N28" i="1"/>
  <c r="N27" i="1"/>
  <c r="N26" i="1"/>
  <c r="N25" i="1"/>
  <c r="N24" i="1"/>
  <c r="N23" i="1"/>
  <c r="N22" i="1"/>
  <c r="G31" i="1"/>
  <c r="G30" i="1"/>
  <c r="G29" i="1"/>
  <c r="G28" i="1"/>
  <c r="G27" i="1"/>
  <c r="G26" i="1"/>
  <c r="G25" i="1"/>
  <c r="G24" i="1"/>
  <c r="G23" i="1"/>
  <c r="G22" i="1"/>
  <c r="G19" i="1"/>
  <c r="G18" i="1"/>
  <c r="G17" i="1"/>
  <c r="G16" i="1"/>
  <c r="G15" i="1"/>
  <c r="G14" i="1"/>
  <c r="G13" i="1"/>
  <c r="G12" i="1"/>
  <c r="G11" i="1"/>
  <c r="G10" i="1"/>
  <c r="N19" i="1"/>
  <c r="N18" i="1"/>
  <c r="N17" i="1"/>
  <c r="N16" i="1"/>
  <c r="N15" i="1"/>
  <c r="N14" i="1"/>
  <c r="N13" i="1"/>
  <c r="N12" i="1"/>
  <c r="N11" i="1"/>
  <c r="N10" i="1"/>
  <c r="N7" i="1"/>
  <c r="N6" i="1"/>
  <c r="N5" i="1"/>
  <c r="N4" i="1"/>
  <c r="N3" i="1"/>
  <c r="Q10" i="1" l="1"/>
  <c r="Q8" i="1"/>
  <c r="Q7" i="1" l="1"/>
  <c r="Q5" i="1"/>
  <c r="Q9" i="1"/>
  <c r="Q6" i="1"/>
  <c r="Q4" i="1"/>
  <c r="G3" i="1" l="1"/>
  <c r="G7" i="1"/>
  <c r="G6" i="1"/>
  <c r="G4" i="1"/>
  <c r="G5" i="1"/>
  <c r="Q3" i="1" l="1"/>
  <c r="Q11" i="1" s="1"/>
</calcChain>
</file>

<file path=xl/sharedStrings.xml><?xml version="1.0" encoding="utf-8"?>
<sst xmlns="http://schemas.openxmlformats.org/spreadsheetml/2006/main" count="152" uniqueCount="65">
  <si>
    <t>HUF</t>
  </si>
  <si>
    <t>CZK</t>
  </si>
  <si>
    <t>kurs walut</t>
  </si>
  <si>
    <t>winiety</t>
  </si>
  <si>
    <t>paliwo</t>
  </si>
  <si>
    <t>Węgry - D1M, 10 dni</t>
  </si>
  <si>
    <t>Węgry - D1M, 30 dni</t>
  </si>
  <si>
    <t>Węgry - D1, 10 dni</t>
  </si>
  <si>
    <t>Węgry - D1, 30 dni</t>
  </si>
  <si>
    <t>Węgry - D2, 10 dni</t>
  </si>
  <si>
    <t>Węgry - D2, 30 dni</t>
  </si>
  <si>
    <t>Węgry - B2, 10 dni</t>
  </si>
  <si>
    <t>Węgry - B2, 30 dni</t>
  </si>
  <si>
    <t>Węgry - U, 10 dni</t>
  </si>
  <si>
    <t>Węgry - U, 30 dni</t>
  </si>
  <si>
    <t>Słowacja - pojazd, 1 rok</t>
  </si>
  <si>
    <t>Słowacja - pojazd, 10 dni</t>
  </si>
  <si>
    <t>Słowacja - pojazd, 30 dni</t>
  </si>
  <si>
    <t>Słowacja - przyczepa, 10 dni</t>
  </si>
  <si>
    <t>Słowacja - przyczepa, 30 dni</t>
  </si>
  <si>
    <t>Słowacja - przyczepa, 1 rok</t>
  </si>
  <si>
    <t>Czechy - eko, 10 dni</t>
  </si>
  <si>
    <t>Czechy - eko, 30 dni</t>
  </si>
  <si>
    <t>Czechy - eko, 1 rok</t>
  </si>
  <si>
    <t>Węgry - U, 1 rok</t>
  </si>
  <si>
    <t>Węgry - B2, 1 rok</t>
  </si>
  <si>
    <t>Węgry - D2, 1 rok</t>
  </si>
  <si>
    <t>Węgry - D1, 1 rok</t>
  </si>
  <si>
    <t>Węgry - D1M, 1 rok</t>
  </si>
  <si>
    <t>Czechy - standard, 10 dni</t>
  </si>
  <si>
    <t>Czechy - standard, 30 dni</t>
  </si>
  <si>
    <t>Czechy - standard, 1 rok</t>
  </si>
  <si>
    <t>Austria - auto, 10 dni</t>
  </si>
  <si>
    <t>Austria - auto, 2 miesiące</t>
  </si>
  <si>
    <t>Austria - auto, 1 rok</t>
  </si>
  <si>
    <t>Austria - motor, 10 dni</t>
  </si>
  <si>
    <t>Austria - motor, 2 miesiące</t>
  </si>
  <si>
    <t>Austria - motor, 1 rok</t>
  </si>
  <si>
    <t>Słowenia - 2A, 7 dni</t>
  </si>
  <si>
    <t>Słowenia - 2A, 1 rok</t>
  </si>
  <si>
    <t>Słowenia - 2A, 30 dni</t>
  </si>
  <si>
    <t>Słowenia - 2B, 7 dni</t>
  </si>
  <si>
    <t>Słowenia - 2B, 30 dni</t>
  </si>
  <si>
    <t>Słowenia - 2B, 1 rok</t>
  </si>
  <si>
    <t>Słowenia - moto, 7 dni</t>
  </si>
  <si>
    <t>Słowenia - moto, 1 rok</t>
  </si>
  <si>
    <t>Słowenia - moto, 6 miesięcy</t>
  </si>
  <si>
    <t>LP</t>
  </si>
  <si>
    <t>cena</t>
  </si>
  <si>
    <t>ilość</t>
  </si>
  <si>
    <t>cen PLN</t>
  </si>
  <si>
    <t>waluty</t>
  </si>
  <si>
    <t>połączony tekst</t>
  </si>
  <si>
    <t>zakupy</t>
  </si>
  <si>
    <t>promy</t>
  </si>
  <si>
    <t>autostrady</t>
  </si>
  <si>
    <t>atrakcje</t>
  </si>
  <si>
    <t>konoby</t>
  </si>
  <si>
    <t>noclegi</t>
  </si>
  <si>
    <t>kategoria</t>
  </si>
  <si>
    <t>koszt</t>
  </si>
  <si>
    <t>PLN</t>
  </si>
  <si>
    <t>suma</t>
  </si>
  <si>
    <t>EUR</t>
  </si>
  <si>
    <t>waluta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</si>
</sst>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0.0000000"/>
    <numFmt numFmtId="165" formatCode="_-[$€-2]\ * #,##0.00_-;\-[$€-2]\ * #,##0.00_-;_-[$€-2]\ * &quot;-&quot;??_-;_-@_-"/>
    <numFmt numFmtId="166" formatCode="_-* #,##0\ [$HUF]_-;\-* #,##0\ [$HUF]_-;_-* &quot;-&quot;\ [$HUF]_-;_-@_-"/>
    <numFmt numFmtId="167" formatCode="_-* #,##0.00\ [$CZK]_-;\-* #,##0.00\ [$CZK]_-;_-* &quot;-&quot;??\ [$CZK]_-;_-@_-"/>
    <numFmt numFmtId="168" formatCode="_-* #,##0.00\ [$zł-415]_-;\-* #,##0.00\ [$zł-415]_-;_-* &quot;-&quot;??\ [$zł-415]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8"/>
      <name val="Calibri"/>
      <family val="2"/>
      <scheme val="minor"/>
    </font>
    <font>
      <sz val="11"/>
      <color theme="9" tint="0.59999389629810485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165" fontId="0" fillId="0" borderId="0" xfId="0" applyNumberFormat="1"/>
    <xf numFmtId="166" fontId="1" fillId="0" borderId="0" xfId="0" applyNumberFormat="1" applyFont="1" applyBorder="1" applyAlignment="1">
      <alignment vertical="center"/>
    </xf>
    <xf numFmtId="166" fontId="1" fillId="0" borderId="0" xfId="0" applyNumberFormat="1" applyFont="1" applyFill="1" applyBorder="1" applyAlignment="1">
      <alignment vertical="center"/>
    </xf>
    <xf numFmtId="167" fontId="1" fillId="0" borderId="0" xfId="0" applyNumberFormat="1" applyFont="1" applyBorder="1" applyAlignment="1">
      <alignment vertical="center"/>
    </xf>
    <xf numFmtId="167" fontId="1" fillId="0" borderId="0" xfId="0" applyNumberFormat="1" applyFont="1" applyFill="1" applyBorder="1" applyAlignment="1">
      <alignment vertical="center"/>
    </xf>
    <xf numFmtId="0" fontId="0" fillId="2" borderId="0" xfId="0" applyFill="1" applyProtection="1">
      <protection hidden="1"/>
    </xf>
    <xf numFmtId="0" fontId="0" fillId="2" borderId="2" xfId="0" applyFill="1" applyBorder="1" applyProtection="1">
      <protection hidden="1"/>
    </xf>
    <xf numFmtId="0" fontId="0" fillId="3" borderId="1" xfId="0" applyFill="1" applyBorder="1" applyProtection="1">
      <protection locked="0"/>
    </xf>
    <xf numFmtId="0" fontId="0" fillId="2" borderId="3" xfId="0" applyFill="1" applyBorder="1" applyAlignment="1" applyProtection="1">
      <alignment horizontal="center"/>
      <protection hidden="1"/>
    </xf>
    <xf numFmtId="0" fontId="0" fillId="2" borderId="4" xfId="0" applyFill="1" applyBorder="1" applyAlignment="1" applyProtection="1">
      <alignment horizontal="center"/>
      <protection hidden="1"/>
    </xf>
    <xf numFmtId="0" fontId="0" fillId="2" borderId="5" xfId="0" applyFill="1" applyBorder="1" applyProtection="1">
      <protection hidden="1"/>
    </xf>
    <xf numFmtId="168" fontId="0" fillId="2" borderId="6" xfId="0" applyNumberFormat="1" applyFill="1" applyBorder="1" applyProtection="1">
      <protection hidden="1"/>
    </xf>
    <xf numFmtId="0" fontId="0" fillId="2" borderId="7" xfId="0" applyFill="1" applyBorder="1" applyProtection="1">
      <protection hidden="1"/>
    </xf>
    <xf numFmtId="168" fontId="0" fillId="2" borderId="8" xfId="0" applyNumberFormat="1" applyFill="1" applyBorder="1" applyProtection="1">
      <protection hidden="1"/>
    </xf>
    <xf numFmtId="0" fontId="2" fillId="2" borderId="5" xfId="0" applyFont="1" applyFill="1" applyBorder="1" applyAlignment="1" applyProtection="1">
      <alignment vertical="center"/>
      <protection hidden="1"/>
    </xf>
    <xf numFmtId="164" fontId="0" fillId="3" borderId="6" xfId="0" applyNumberFormat="1" applyFill="1" applyBorder="1" applyProtection="1">
      <protection locked="0"/>
    </xf>
    <xf numFmtId="0" fontId="2" fillId="2" borderId="7" xfId="0" applyFont="1" applyFill="1" applyBorder="1" applyAlignment="1" applyProtection="1">
      <alignment vertical="center"/>
      <protection hidden="1"/>
    </xf>
    <xf numFmtId="164" fontId="0" fillId="3" borderId="8" xfId="0" applyNumberFormat="1" applyFill="1" applyBorder="1" applyProtection="1">
      <protection locked="0"/>
    </xf>
    <xf numFmtId="0" fontId="0" fillId="2" borderId="11" xfId="0" applyFill="1" applyBorder="1" applyAlignment="1" applyProtection="1">
      <alignment horizontal="center"/>
      <protection hidden="1"/>
    </xf>
    <xf numFmtId="0" fontId="0" fillId="2" borderId="15" xfId="0" applyFill="1" applyBorder="1" applyProtection="1">
      <protection hidden="1"/>
    </xf>
    <xf numFmtId="0" fontId="0" fillId="3" borderId="14" xfId="0" applyFill="1" applyBorder="1" applyProtection="1">
      <protection locked="0"/>
    </xf>
    <xf numFmtId="0" fontId="0" fillId="2" borderId="3" xfId="0" applyFill="1" applyBorder="1" applyProtection="1">
      <protection hidden="1"/>
    </xf>
    <xf numFmtId="0" fontId="4" fillId="2" borderId="0" xfId="0" applyFont="1" applyFill="1" applyProtection="1">
      <protection hidden="1"/>
    </xf>
    <xf numFmtId="0" fontId="0" fillId="2" borderId="12" xfId="0" applyFill="1" applyBorder="1" applyAlignment="1" applyProtection="1">
      <alignment horizontal="center"/>
      <protection hidden="1"/>
    </xf>
    <xf numFmtId="0" fontId="0" fillId="2" borderId="13" xfId="0" applyFill="1" applyBorder="1" applyAlignment="1" applyProtection="1">
      <alignment horizontal="center"/>
      <protection hidden="1"/>
    </xf>
    <xf numFmtId="0" fontId="0" fillId="2" borderId="1" xfId="0" applyFill="1" applyBorder="1" applyProtection="1">
      <protection hidden="1"/>
    </xf>
    <xf numFmtId="0" fontId="0" fillId="2" borderId="14" xfId="0" applyFill="1" applyBorder="1" applyProtection="1">
      <protection hidden="1"/>
    </xf>
    <xf numFmtId="0" fontId="0" fillId="4" borderId="7" xfId="0" applyFill="1" applyBorder="1" applyProtection="1">
      <protection hidden="1"/>
    </xf>
    <xf numFmtId="168" fontId="0" fillId="4" borderId="8" xfId="0" applyNumberFormat="1" applyFill="1" applyBorder="1" applyProtection="1">
      <protection hidden="1"/>
    </xf>
    <xf numFmtId="0" fontId="2" fillId="2" borderId="9" xfId="0" applyFont="1" applyFill="1" applyBorder="1" applyAlignment="1" applyProtection="1">
      <alignment horizontal="center" vertical="center"/>
      <protection hidden="1"/>
    </xf>
    <xf numFmtId="0" fontId="2" fillId="2" borderId="10" xfId="0" applyFont="1" applyFill="1" applyBorder="1" applyAlignment="1" applyProtection="1">
      <alignment horizontal="center" vertical="center"/>
      <protection hidden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B1:AA43"/>
  <sheetViews>
    <sheetView tabSelected="1" workbookViewId="0">
      <selection activeCell="C3" sqref="C3"/>
    </sheetView>
  </sheetViews>
  <sheetFormatPr defaultRowHeight="15" x14ac:dyDescent="0.25"/>
  <cols>
    <col min="1" max="1" width="2.7109375" style="6" customWidth="1"/>
    <col min="2" max="2" width="3" style="6" bestFit="1" customWidth="1"/>
    <col min="3" max="3" width="26.5703125" style="6" customWidth="1"/>
    <col min="4" max="4" width="9.7109375" style="6" customWidth="1"/>
    <col min="5" max="5" width="7" style="6" bestFit="1" customWidth="1"/>
    <col min="6" max="6" width="9.140625" style="6"/>
    <col min="7" max="7" width="12.7109375" style="6" customWidth="1"/>
    <col min="8" max="8" width="2.7109375" style="6" customWidth="1"/>
    <col min="9" max="9" width="3" style="6" bestFit="1" customWidth="1"/>
    <col min="10" max="10" width="26.7109375" style="6" customWidth="1"/>
    <col min="11" max="11" width="9.7109375" style="6" customWidth="1"/>
    <col min="12" max="12" width="7" style="6" bestFit="1" customWidth="1"/>
    <col min="13" max="13" width="9.140625" style="6"/>
    <col min="14" max="14" width="12.7109375" style="6" customWidth="1"/>
    <col min="15" max="15" width="10.7109375" style="6" customWidth="1"/>
    <col min="16" max="16" width="10.42578125" style="6" bestFit="1" customWidth="1"/>
    <col min="17" max="17" width="12.28515625" style="6" bestFit="1" customWidth="1"/>
    <col min="18" max="18" width="2.7109375" style="6" customWidth="1"/>
    <col min="19" max="19" width="4.140625" style="6" bestFit="1" customWidth="1"/>
    <col min="20" max="20" width="9.5703125" style="6" bestFit="1" customWidth="1"/>
    <col min="21" max="23" width="9.140625" style="6"/>
    <col min="24" max="24" width="26.140625" style="6" hidden="1" customWidth="1"/>
    <col min="25" max="25" width="13.28515625" style="6" hidden="1" customWidth="1"/>
    <col min="26" max="26" width="0" style="6" hidden="1" customWidth="1"/>
    <col min="27" max="27" width="33.28515625" style="6" hidden="1" customWidth="1"/>
    <col min="28" max="16384" width="9.140625" style="6"/>
  </cols>
  <sheetData>
    <row r="1" spans="2:27" ht="15.75" thickBot="1" x14ac:dyDescent="0.3">
      <c r="X1" t="s">
        <v>3</v>
      </c>
      <c r="Y1" t="s">
        <v>48</v>
      </c>
      <c r="Z1" t="s">
        <v>51</v>
      </c>
      <c r="AA1" t="s">
        <v>52</v>
      </c>
    </row>
    <row r="2" spans="2:27" x14ac:dyDescent="0.25">
      <c r="B2" s="9" t="s">
        <v>47</v>
      </c>
      <c r="C2" s="19" t="s">
        <v>3</v>
      </c>
      <c r="D2" s="24" t="s">
        <v>48</v>
      </c>
      <c r="E2" s="19" t="s">
        <v>64</v>
      </c>
      <c r="F2" s="19" t="s">
        <v>49</v>
      </c>
      <c r="G2" s="10" t="s">
        <v>50</v>
      </c>
      <c r="I2" s="9" t="s">
        <v>47</v>
      </c>
      <c r="J2" s="19" t="s">
        <v>58</v>
      </c>
      <c r="K2" s="24" t="s">
        <v>48</v>
      </c>
      <c r="L2" s="19" t="s">
        <v>64</v>
      </c>
      <c r="M2" s="19" t="s">
        <v>49</v>
      </c>
      <c r="N2" s="10" t="s">
        <v>50</v>
      </c>
      <c r="P2" s="9" t="s">
        <v>59</v>
      </c>
      <c r="Q2" s="10" t="s">
        <v>60</v>
      </c>
      <c r="S2" s="30" t="s">
        <v>2</v>
      </c>
      <c r="T2" s="31"/>
      <c r="X2" t="s">
        <v>32</v>
      </c>
      <c r="Y2" s="1">
        <v>9.9</v>
      </c>
      <c r="Z2" t="s">
        <v>63</v>
      </c>
      <c r="AA2" t="str">
        <f t="shared" ref="AA2:AA43" si="0">CONCATENATE(X2,", ",Y2,Z2)</f>
        <v>Austria - auto, 10 dni, 9,9EUR</v>
      </c>
    </row>
    <row r="3" spans="2:27" x14ac:dyDescent="0.25">
      <c r="B3" s="11">
        <v>1</v>
      </c>
      <c r="C3" s="8"/>
      <c r="D3" s="7" t="str">
        <f>IFERROR(VLOOKUP(C3,$X$1:$Z$43,2,0),"")</f>
        <v/>
      </c>
      <c r="E3" s="26" t="str">
        <f>IFERROR(VLOOKUP(C3,$X$1:$Z$43,3,0),"")</f>
        <v/>
      </c>
      <c r="F3" s="8"/>
      <c r="G3" s="12" t="str">
        <f>IFERROR(IF(F3&gt;0,VLOOKUP(E3,S$3:T$5,2,0)*F3*D3,""),"")</f>
        <v/>
      </c>
      <c r="I3" s="11">
        <v>1</v>
      </c>
      <c r="J3" s="8"/>
      <c r="K3" s="8"/>
      <c r="L3" s="8"/>
      <c r="M3" s="8"/>
      <c r="N3" s="12" t="str">
        <f>IFERROR(IF(M3&gt;0,VLOOKUP(L3,$S$3:$T$6,2,0)*M3*K3,""),"")</f>
        <v/>
      </c>
      <c r="P3" s="11" t="s">
        <v>3</v>
      </c>
      <c r="Q3" s="12">
        <f>SUM(G3:G7)</f>
        <v>0</v>
      </c>
      <c r="S3" s="15" t="s">
        <v>63</v>
      </c>
      <c r="T3" s="16">
        <v>4.6127000000000002</v>
      </c>
      <c r="X3" t="s">
        <v>33</v>
      </c>
      <c r="Y3" s="1">
        <v>29</v>
      </c>
      <c r="Z3" t="s">
        <v>63</v>
      </c>
      <c r="AA3" t="str">
        <f t="shared" si="0"/>
        <v>Austria - auto, 2 miesiące, 29EUR</v>
      </c>
    </row>
    <row r="4" spans="2:27" x14ac:dyDescent="0.25">
      <c r="B4" s="11">
        <v>2</v>
      </c>
      <c r="C4" s="8"/>
      <c r="D4" s="7" t="str">
        <f t="shared" ref="D4:D7" si="1">IFERROR(VLOOKUP(C4,$X$1:$Z$43,2,0),"")</f>
        <v/>
      </c>
      <c r="E4" s="26" t="str">
        <f t="shared" ref="E4:E7" si="2">IFERROR(VLOOKUP(C4,$X$1:$Z$43,3,0),"")</f>
        <v/>
      </c>
      <c r="F4" s="8"/>
      <c r="G4" s="12" t="str">
        <f>IFERROR(IF(F4&gt;0,VLOOKUP(E4,S$3:T$5,2,0)*F4*D4,""),"")</f>
        <v/>
      </c>
      <c r="I4" s="11">
        <v>2</v>
      </c>
      <c r="J4" s="8"/>
      <c r="K4" s="8"/>
      <c r="L4" s="8"/>
      <c r="M4" s="8"/>
      <c r="N4" s="12" t="str">
        <f t="shared" ref="N4:N7" si="3">IFERROR(IF(M4&gt;0,VLOOKUP(L4,$S$3:$T$6,2,0)*M4*K4,""),"")</f>
        <v/>
      </c>
      <c r="P4" s="11" t="s">
        <v>55</v>
      </c>
      <c r="Q4" s="12">
        <f>SUM(G10:G19)</f>
        <v>0</v>
      </c>
      <c r="S4" s="15" t="s">
        <v>1</v>
      </c>
      <c r="T4" s="16">
        <v>0.20030000000000001</v>
      </c>
      <c r="X4" t="s">
        <v>34</v>
      </c>
      <c r="Y4" s="1">
        <v>96.4</v>
      </c>
      <c r="Z4" t="s">
        <v>63</v>
      </c>
      <c r="AA4" t="str">
        <f t="shared" si="0"/>
        <v>Austria - auto, 1 rok, 96,4EUR</v>
      </c>
    </row>
    <row r="5" spans="2:27" ht="15.75" thickBot="1" x14ac:dyDescent="0.3">
      <c r="B5" s="11">
        <v>3</v>
      </c>
      <c r="C5" s="8"/>
      <c r="D5" s="7" t="str">
        <f t="shared" si="1"/>
        <v/>
      </c>
      <c r="E5" s="26" t="str">
        <f t="shared" si="2"/>
        <v/>
      </c>
      <c r="F5" s="8"/>
      <c r="G5" s="12" t="str">
        <f>IFERROR(IF(F5&gt;0,VLOOKUP(E5,S$3:T$5,2,0)*F5*D5,""),"")</f>
        <v/>
      </c>
      <c r="I5" s="11">
        <v>3</v>
      </c>
      <c r="J5" s="8"/>
      <c r="K5" s="8"/>
      <c r="L5" s="8"/>
      <c r="M5" s="8"/>
      <c r="N5" s="12" t="str">
        <f t="shared" si="3"/>
        <v/>
      </c>
      <c r="P5" s="11" t="s">
        <v>4</v>
      </c>
      <c r="Q5" s="12">
        <f>SUM(G22:G31)</f>
        <v>0</v>
      </c>
      <c r="S5" s="17" t="s">
        <v>0</v>
      </c>
      <c r="T5" s="18">
        <v>1.2409E-2</v>
      </c>
      <c r="X5" t="s">
        <v>35</v>
      </c>
      <c r="Y5" s="1">
        <v>5.8</v>
      </c>
      <c r="Z5" t="s">
        <v>63</v>
      </c>
      <c r="AA5" t="str">
        <f t="shared" si="0"/>
        <v>Austria - motor, 10 dni, 5,8EUR</v>
      </c>
    </row>
    <row r="6" spans="2:27" x14ac:dyDescent="0.25">
      <c r="B6" s="11">
        <v>4</v>
      </c>
      <c r="C6" s="8"/>
      <c r="D6" s="7" t="str">
        <f t="shared" si="1"/>
        <v/>
      </c>
      <c r="E6" s="26" t="str">
        <f t="shared" si="2"/>
        <v/>
      </c>
      <c r="F6" s="8"/>
      <c r="G6" s="12" t="str">
        <f>IFERROR(IF(F6&gt;0,VLOOKUP(E6,S$3:T$5,2,0)*F6*D6,""),"")</f>
        <v/>
      </c>
      <c r="I6" s="11">
        <v>4</v>
      </c>
      <c r="J6" s="8"/>
      <c r="K6" s="8"/>
      <c r="L6" s="8"/>
      <c r="M6" s="8"/>
      <c r="N6" s="12" t="str">
        <f t="shared" si="3"/>
        <v/>
      </c>
      <c r="P6" s="11" t="s">
        <v>54</v>
      </c>
      <c r="Q6" s="12">
        <f>SUM(G34:G43)</f>
        <v>0</v>
      </c>
      <c r="S6" s="23" t="s">
        <v>61</v>
      </c>
      <c r="T6" s="23">
        <v>1</v>
      </c>
      <c r="X6" t="s">
        <v>36</v>
      </c>
      <c r="Y6" s="1">
        <v>14.5</v>
      </c>
      <c r="Z6" t="s">
        <v>63</v>
      </c>
      <c r="AA6" t="str">
        <f t="shared" si="0"/>
        <v>Austria - motor, 2 miesiące, 14,5EUR</v>
      </c>
    </row>
    <row r="7" spans="2:27" ht="15.75" thickBot="1" x14ac:dyDescent="0.3">
      <c r="B7" s="13">
        <v>5</v>
      </c>
      <c r="C7" s="21"/>
      <c r="D7" s="20" t="str">
        <f t="shared" si="1"/>
        <v/>
      </c>
      <c r="E7" s="27" t="str">
        <f t="shared" si="2"/>
        <v/>
      </c>
      <c r="F7" s="21"/>
      <c r="G7" s="14" t="str">
        <f>IFERROR(IF(F7&gt;0,VLOOKUP(E7,S$3:T$5,2,0)*F7*D7,""),"")</f>
        <v/>
      </c>
      <c r="I7" s="13">
        <v>5</v>
      </c>
      <c r="J7" s="21"/>
      <c r="K7" s="21"/>
      <c r="L7" s="21"/>
      <c r="M7" s="21"/>
      <c r="N7" s="14" t="str">
        <f t="shared" si="3"/>
        <v/>
      </c>
      <c r="P7" s="11" t="s">
        <v>58</v>
      </c>
      <c r="Q7" s="12">
        <f>SUM(N3:N7)</f>
        <v>0</v>
      </c>
      <c r="X7" t="s">
        <v>37</v>
      </c>
      <c r="Y7" s="1">
        <v>38.200000000000003</v>
      </c>
      <c r="Z7" t="s">
        <v>63</v>
      </c>
      <c r="AA7" t="str">
        <f t="shared" si="0"/>
        <v>Austria - motor, 1 rok, 38,2EUR</v>
      </c>
    </row>
    <row r="8" spans="2:27" ht="15.75" thickBot="1" x14ac:dyDescent="0.3">
      <c r="P8" s="11" t="s">
        <v>53</v>
      </c>
      <c r="Q8" s="12">
        <f>SUM(N10:N19)</f>
        <v>0</v>
      </c>
      <c r="X8" t="s">
        <v>21</v>
      </c>
      <c r="Y8" s="4">
        <v>155</v>
      </c>
      <c r="Z8" t="s">
        <v>1</v>
      </c>
      <c r="AA8" t="str">
        <f t="shared" si="0"/>
        <v>Czechy - eko, 10 dni, 155CZK</v>
      </c>
    </row>
    <row r="9" spans="2:27" x14ac:dyDescent="0.25">
      <c r="B9" s="9" t="s">
        <v>47</v>
      </c>
      <c r="C9" s="19" t="s">
        <v>55</v>
      </c>
      <c r="D9" s="24" t="s">
        <v>48</v>
      </c>
      <c r="E9" s="19" t="s">
        <v>64</v>
      </c>
      <c r="F9" s="19" t="s">
        <v>49</v>
      </c>
      <c r="G9" s="10" t="s">
        <v>50</v>
      </c>
      <c r="I9" s="9" t="s">
        <v>47</v>
      </c>
      <c r="J9" s="19" t="s">
        <v>53</v>
      </c>
      <c r="K9" s="24" t="s">
        <v>48</v>
      </c>
      <c r="L9" s="19" t="s">
        <v>64</v>
      </c>
      <c r="M9" s="19" t="s">
        <v>49</v>
      </c>
      <c r="N9" s="10" t="s">
        <v>50</v>
      </c>
      <c r="P9" s="11" t="s">
        <v>56</v>
      </c>
      <c r="Q9" s="12">
        <f>SUM(N22:N31)</f>
        <v>0</v>
      </c>
      <c r="X9" t="s">
        <v>22</v>
      </c>
      <c r="Y9" s="4">
        <v>220</v>
      </c>
      <c r="Z9" t="s">
        <v>1</v>
      </c>
      <c r="AA9" t="str">
        <f t="shared" si="0"/>
        <v>Czechy - eko, 30 dni, 220CZK</v>
      </c>
    </row>
    <row r="10" spans="2:27" x14ac:dyDescent="0.25">
      <c r="B10" s="11">
        <v>1</v>
      </c>
      <c r="C10" s="8"/>
      <c r="D10" s="8"/>
      <c r="E10" s="8"/>
      <c r="F10" s="8"/>
      <c r="G10" s="12" t="str">
        <f t="shared" ref="G10:G19" si="4">IFERROR(IF(F10&gt;0,VLOOKUP(E10,$S$3:$T$6,2,0)*F10*D10,""),"")</f>
        <v/>
      </c>
      <c r="I10" s="11">
        <v>1</v>
      </c>
      <c r="J10" s="8"/>
      <c r="K10" s="8"/>
      <c r="L10" s="8"/>
      <c r="M10" s="8"/>
      <c r="N10" s="12" t="str">
        <f t="shared" ref="N10:N19" si="5">IFERROR(IF(M10&gt;0,VLOOKUP(L10,$S$3:$T$6,2,0)*M10*K10,""),"")</f>
        <v/>
      </c>
      <c r="P10" s="11" t="s">
        <v>57</v>
      </c>
      <c r="Q10" s="12">
        <f>SUM(N34:N43)</f>
        <v>0</v>
      </c>
      <c r="X10" t="s">
        <v>23</v>
      </c>
      <c r="Y10" s="4">
        <v>750</v>
      </c>
      <c r="Z10" t="s">
        <v>1</v>
      </c>
      <c r="AA10" t="str">
        <f t="shared" si="0"/>
        <v>Czechy - eko, 1 rok, 750CZK</v>
      </c>
    </row>
    <row r="11" spans="2:27" ht="15.75" thickBot="1" x14ac:dyDescent="0.3">
      <c r="B11" s="11">
        <v>2</v>
      </c>
      <c r="C11" s="8"/>
      <c r="D11" s="8"/>
      <c r="E11" s="8"/>
      <c r="F11" s="8"/>
      <c r="G11" s="12" t="str">
        <f t="shared" si="4"/>
        <v/>
      </c>
      <c r="I11" s="11">
        <v>2</v>
      </c>
      <c r="J11" s="8"/>
      <c r="K11" s="8"/>
      <c r="L11" s="8"/>
      <c r="M11" s="8"/>
      <c r="N11" s="12" t="str">
        <f t="shared" si="5"/>
        <v/>
      </c>
      <c r="P11" s="28" t="s">
        <v>62</v>
      </c>
      <c r="Q11" s="29">
        <f>SUM(Q3:Q10)</f>
        <v>0</v>
      </c>
      <c r="X11" t="s">
        <v>29</v>
      </c>
      <c r="Y11" s="5">
        <v>310</v>
      </c>
      <c r="Z11" t="s">
        <v>1</v>
      </c>
      <c r="AA11" t="str">
        <f t="shared" si="0"/>
        <v>Czechy - standard, 10 dni, 310CZK</v>
      </c>
    </row>
    <row r="12" spans="2:27" x14ac:dyDescent="0.25">
      <c r="B12" s="11">
        <v>3</v>
      </c>
      <c r="C12" s="8"/>
      <c r="D12" s="8"/>
      <c r="E12" s="8"/>
      <c r="F12" s="8"/>
      <c r="G12" s="12" t="str">
        <f t="shared" si="4"/>
        <v/>
      </c>
      <c r="I12" s="11">
        <v>3</v>
      </c>
      <c r="J12" s="8"/>
      <c r="K12" s="8"/>
      <c r="L12" s="8"/>
      <c r="M12" s="8"/>
      <c r="N12" s="12" t="str">
        <f t="shared" si="5"/>
        <v/>
      </c>
      <c r="X12" t="s">
        <v>30</v>
      </c>
      <c r="Y12" s="5">
        <v>440</v>
      </c>
      <c r="Z12" t="s">
        <v>1</v>
      </c>
      <c r="AA12" t="str">
        <f t="shared" si="0"/>
        <v>Czechy - standard, 30 dni, 440CZK</v>
      </c>
    </row>
    <row r="13" spans="2:27" x14ac:dyDescent="0.25">
      <c r="B13" s="11">
        <v>4</v>
      </c>
      <c r="C13" s="8"/>
      <c r="D13" s="8"/>
      <c r="E13" s="8"/>
      <c r="F13" s="8"/>
      <c r="G13" s="12" t="str">
        <f t="shared" si="4"/>
        <v/>
      </c>
      <c r="I13" s="11">
        <v>4</v>
      </c>
      <c r="J13" s="8"/>
      <c r="K13" s="8"/>
      <c r="L13" s="8"/>
      <c r="M13" s="8"/>
      <c r="N13" s="12" t="str">
        <f t="shared" si="5"/>
        <v/>
      </c>
      <c r="X13" t="s">
        <v>31</v>
      </c>
      <c r="Y13" s="5">
        <v>1500</v>
      </c>
      <c r="Z13" t="s">
        <v>1</v>
      </c>
      <c r="AA13" t="str">
        <f t="shared" si="0"/>
        <v>Czechy - standard, 1 rok, 1500CZK</v>
      </c>
    </row>
    <row r="14" spans="2:27" x14ac:dyDescent="0.25">
      <c r="B14" s="11">
        <v>5</v>
      </c>
      <c r="C14" s="8"/>
      <c r="D14" s="8"/>
      <c r="E14" s="8"/>
      <c r="F14" s="8"/>
      <c r="G14" s="12" t="str">
        <f t="shared" si="4"/>
        <v/>
      </c>
      <c r="I14" s="11">
        <v>5</v>
      </c>
      <c r="J14" s="8"/>
      <c r="K14" s="8"/>
      <c r="L14" s="8"/>
      <c r="M14" s="8"/>
      <c r="N14" s="12" t="str">
        <f t="shared" si="5"/>
        <v/>
      </c>
      <c r="X14" t="s">
        <v>16</v>
      </c>
      <c r="Y14" s="1">
        <v>12</v>
      </c>
      <c r="Z14" t="s">
        <v>63</v>
      </c>
      <c r="AA14" t="str">
        <f t="shared" si="0"/>
        <v>Słowacja - pojazd, 10 dni, 12EUR</v>
      </c>
    </row>
    <row r="15" spans="2:27" x14ac:dyDescent="0.25">
      <c r="B15" s="11">
        <v>6</v>
      </c>
      <c r="C15" s="8"/>
      <c r="D15" s="8"/>
      <c r="E15" s="8"/>
      <c r="F15" s="8"/>
      <c r="G15" s="12" t="str">
        <f t="shared" si="4"/>
        <v/>
      </c>
      <c r="I15" s="11">
        <v>6</v>
      </c>
      <c r="J15" s="8"/>
      <c r="K15" s="8"/>
      <c r="L15" s="8"/>
      <c r="M15" s="8"/>
      <c r="N15" s="12" t="str">
        <f t="shared" si="5"/>
        <v/>
      </c>
      <c r="X15" t="s">
        <v>17</v>
      </c>
      <c r="Y15" s="1">
        <v>17</v>
      </c>
      <c r="Z15" t="s">
        <v>63</v>
      </c>
      <c r="AA15" t="str">
        <f t="shared" si="0"/>
        <v>Słowacja - pojazd, 30 dni, 17EUR</v>
      </c>
    </row>
    <row r="16" spans="2:27" x14ac:dyDescent="0.25">
      <c r="B16" s="11">
        <v>7</v>
      </c>
      <c r="C16" s="8"/>
      <c r="D16" s="8"/>
      <c r="E16" s="8"/>
      <c r="F16" s="8"/>
      <c r="G16" s="12" t="str">
        <f t="shared" si="4"/>
        <v/>
      </c>
      <c r="I16" s="11">
        <v>7</v>
      </c>
      <c r="J16" s="8"/>
      <c r="K16" s="8"/>
      <c r="L16" s="8"/>
      <c r="M16" s="8"/>
      <c r="N16" s="12" t="str">
        <f t="shared" si="5"/>
        <v/>
      </c>
      <c r="X16" t="s">
        <v>15</v>
      </c>
      <c r="Y16" s="1">
        <v>60</v>
      </c>
      <c r="Z16" t="s">
        <v>63</v>
      </c>
      <c r="AA16" t="str">
        <f t="shared" si="0"/>
        <v>Słowacja - pojazd, 1 rok, 60EUR</v>
      </c>
    </row>
    <row r="17" spans="2:27" x14ac:dyDescent="0.25">
      <c r="B17" s="11">
        <v>8</v>
      </c>
      <c r="C17" s="8"/>
      <c r="D17" s="8"/>
      <c r="E17" s="8"/>
      <c r="F17" s="8"/>
      <c r="G17" s="12" t="str">
        <f t="shared" si="4"/>
        <v/>
      </c>
      <c r="I17" s="11">
        <v>8</v>
      </c>
      <c r="J17" s="8"/>
      <c r="K17" s="8"/>
      <c r="L17" s="8"/>
      <c r="M17" s="8"/>
      <c r="N17" s="12" t="str">
        <f t="shared" si="5"/>
        <v/>
      </c>
      <c r="X17" t="s">
        <v>18</v>
      </c>
      <c r="Y17" s="1">
        <v>12</v>
      </c>
      <c r="Z17" t="s">
        <v>63</v>
      </c>
      <c r="AA17" t="str">
        <f t="shared" si="0"/>
        <v>Słowacja - przyczepa, 10 dni, 12EUR</v>
      </c>
    </row>
    <row r="18" spans="2:27" x14ac:dyDescent="0.25">
      <c r="B18" s="11">
        <v>9</v>
      </c>
      <c r="C18" s="8"/>
      <c r="D18" s="8"/>
      <c r="E18" s="8"/>
      <c r="F18" s="8"/>
      <c r="G18" s="12" t="str">
        <f t="shared" si="4"/>
        <v/>
      </c>
      <c r="I18" s="11">
        <v>9</v>
      </c>
      <c r="J18" s="8"/>
      <c r="K18" s="8"/>
      <c r="L18" s="8"/>
      <c r="M18" s="8"/>
      <c r="N18" s="12" t="str">
        <f t="shared" si="5"/>
        <v/>
      </c>
      <c r="X18" t="s">
        <v>19</v>
      </c>
      <c r="Y18" s="1">
        <v>17</v>
      </c>
      <c r="Z18" t="s">
        <v>63</v>
      </c>
      <c r="AA18" t="str">
        <f t="shared" si="0"/>
        <v>Słowacja - przyczepa, 30 dni, 17EUR</v>
      </c>
    </row>
    <row r="19" spans="2:27" ht="15.75" thickBot="1" x14ac:dyDescent="0.3">
      <c r="B19" s="13">
        <v>10</v>
      </c>
      <c r="C19" s="21"/>
      <c r="D19" s="21"/>
      <c r="E19" s="21"/>
      <c r="F19" s="21"/>
      <c r="G19" s="14" t="str">
        <f t="shared" si="4"/>
        <v/>
      </c>
      <c r="I19" s="13">
        <v>10</v>
      </c>
      <c r="J19" s="21"/>
      <c r="K19" s="21"/>
      <c r="L19" s="21"/>
      <c r="M19" s="21"/>
      <c r="N19" s="14" t="str">
        <f t="shared" si="5"/>
        <v/>
      </c>
      <c r="X19" t="s">
        <v>20</v>
      </c>
      <c r="Y19" s="1">
        <v>60</v>
      </c>
      <c r="Z19" t="s">
        <v>63</v>
      </c>
      <c r="AA19" t="str">
        <f t="shared" si="0"/>
        <v>Słowacja - przyczepa, 1 rok, 60EUR</v>
      </c>
    </row>
    <row r="20" spans="2:27" ht="15.75" thickBot="1" x14ac:dyDescent="0.3">
      <c r="X20" t="s">
        <v>38</v>
      </c>
      <c r="Y20" s="1">
        <v>15</v>
      </c>
      <c r="Z20" t="s">
        <v>63</v>
      </c>
      <c r="AA20" t="str">
        <f t="shared" si="0"/>
        <v>Słowenia - 2A, 7 dni, 15EUR</v>
      </c>
    </row>
    <row r="21" spans="2:27" x14ac:dyDescent="0.25">
      <c r="B21" s="22" t="s">
        <v>47</v>
      </c>
      <c r="C21" s="19" t="s">
        <v>4</v>
      </c>
      <c r="D21" s="24" t="s">
        <v>48</v>
      </c>
      <c r="E21" s="25" t="s">
        <v>64</v>
      </c>
      <c r="F21" s="19" t="s">
        <v>49</v>
      </c>
      <c r="G21" s="10" t="s">
        <v>50</v>
      </c>
      <c r="I21" s="9" t="s">
        <v>47</v>
      </c>
      <c r="J21" s="19" t="s">
        <v>56</v>
      </c>
      <c r="K21" s="24" t="s">
        <v>48</v>
      </c>
      <c r="L21" s="19" t="s">
        <v>64</v>
      </c>
      <c r="M21" s="19" t="s">
        <v>49</v>
      </c>
      <c r="N21" s="10" t="s">
        <v>50</v>
      </c>
      <c r="X21" t="s">
        <v>40</v>
      </c>
      <c r="Y21" s="1">
        <v>30</v>
      </c>
      <c r="Z21" t="s">
        <v>63</v>
      </c>
      <c r="AA21" t="str">
        <f t="shared" si="0"/>
        <v>Słowenia - 2A, 30 dni, 30EUR</v>
      </c>
    </row>
    <row r="22" spans="2:27" x14ac:dyDescent="0.25">
      <c r="B22" s="11">
        <v>1</v>
      </c>
      <c r="C22" s="8"/>
      <c r="D22" s="8"/>
      <c r="E22" s="8"/>
      <c r="F22" s="8"/>
      <c r="G22" s="12" t="str">
        <f t="shared" ref="G22:G31" si="6">IFERROR(IF(F22&gt;0,VLOOKUP(E22,$S$3:$T$6,2,0)*F22*D22,""),"")</f>
        <v/>
      </c>
      <c r="I22" s="11">
        <v>1</v>
      </c>
      <c r="J22" s="8"/>
      <c r="K22" s="8"/>
      <c r="L22" s="8"/>
      <c r="M22" s="8"/>
      <c r="N22" s="12" t="str">
        <f t="shared" ref="N22:N31" si="7">IFERROR(IF(M22&gt;0,VLOOKUP(L22,$S$3:$T$6,2,0)*M22*K22,""),"")</f>
        <v/>
      </c>
      <c r="X22" t="s">
        <v>39</v>
      </c>
      <c r="Y22" s="1">
        <v>110</v>
      </c>
      <c r="Z22" t="s">
        <v>63</v>
      </c>
      <c r="AA22" t="str">
        <f t="shared" si="0"/>
        <v>Słowenia - 2A, 1 rok, 110EUR</v>
      </c>
    </row>
    <row r="23" spans="2:27" x14ac:dyDescent="0.25">
      <c r="B23" s="11">
        <v>2</v>
      </c>
      <c r="C23" s="8"/>
      <c r="D23" s="8"/>
      <c r="E23" s="8"/>
      <c r="F23" s="8"/>
      <c r="G23" s="12" t="str">
        <f t="shared" si="6"/>
        <v/>
      </c>
      <c r="I23" s="11">
        <v>2</v>
      </c>
      <c r="J23" s="8"/>
      <c r="K23" s="8"/>
      <c r="L23" s="8"/>
      <c r="M23" s="8"/>
      <c r="N23" s="12" t="str">
        <f t="shared" si="7"/>
        <v/>
      </c>
      <c r="X23" t="s">
        <v>41</v>
      </c>
      <c r="Y23" s="1">
        <v>30</v>
      </c>
      <c r="Z23" t="s">
        <v>63</v>
      </c>
      <c r="AA23" t="str">
        <f t="shared" si="0"/>
        <v>Słowenia - 2B, 7 dni, 30EUR</v>
      </c>
    </row>
    <row r="24" spans="2:27" x14ac:dyDescent="0.25">
      <c r="B24" s="11">
        <v>3</v>
      </c>
      <c r="C24" s="8"/>
      <c r="D24" s="8"/>
      <c r="E24" s="8"/>
      <c r="F24" s="8"/>
      <c r="G24" s="12" t="str">
        <f t="shared" si="6"/>
        <v/>
      </c>
      <c r="I24" s="11">
        <v>3</v>
      </c>
      <c r="J24" s="8"/>
      <c r="K24" s="8"/>
      <c r="L24" s="8"/>
      <c r="M24" s="8"/>
      <c r="N24" s="12" t="str">
        <f t="shared" si="7"/>
        <v/>
      </c>
      <c r="X24" t="s">
        <v>42</v>
      </c>
      <c r="Y24" s="1">
        <v>60</v>
      </c>
      <c r="Z24" t="s">
        <v>63</v>
      </c>
      <c r="AA24" t="str">
        <f t="shared" si="0"/>
        <v>Słowenia - 2B, 30 dni, 60EUR</v>
      </c>
    </row>
    <row r="25" spans="2:27" x14ac:dyDescent="0.25">
      <c r="B25" s="11">
        <v>4</v>
      </c>
      <c r="C25" s="8"/>
      <c r="D25" s="8"/>
      <c r="E25" s="8"/>
      <c r="F25" s="8"/>
      <c r="G25" s="12" t="str">
        <f t="shared" si="6"/>
        <v/>
      </c>
      <c r="I25" s="11">
        <v>4</v>
      </c>
      <c r="J25" s="8"/>
      <c r="K25" s="8"/>
      <c r="L25" s="8"/>
      <c r="M25" s="8"/>
      <c r="N25" s="12" t="str">
        <f t="shared" si="7"/>
        <v/>
      </c>
      <c r="X25" t="s">
        <v>43</v>
      </c>
      <c r="Y25" s="1">
        <v>220</v>
      </c>
      <c r="Z25" t="s">
        <v>63</v>
      </c>
      <c r="AA25" t="str">
        <f t="shared" si="0"/>
        <v>Słowenia - 2B, 1 rok, 220EUR</v>
      </c>
    </row>
    <row r="26" spans="2:27" x14ac:dyDescent="0.25">
      <c r="B26" s="11">
        <v>5</v>
      </c>
      <c r="C26" s="8"/>
      <c r="D26" s="8"/>
      <c r="E26" s="8"/>
      <c r="F26" s="8"/>
      <c r="G26" s="12" t="str">
        <f t="shared" si="6"/>
        <v/>
      </c>
      <c r="I26" s="11">
        <v>5</v>
      </c>
      <c r="J26" s="8"/>
      <c r="K26" s="8"/>
      <c r="L26" s="8"/>
      <c r="M26" s="8"/>
      <c r="N26" s="12" t="str">
        <f t="shared" si="7"/>
        <v/>
      </c>
      <c r="X26" t="s">
        <v>44</v>
      </c>
      <c r="Y26" s="1">
        <v>7.5</v>
      </c>
      <c r="Z26" t="s">
        <v>63</v>
      </c>
      <c r="AA26" t="str">
        <f t="shared" si="0"/>
        <v>Słowenia - moto, 7 dni, 7,5EUR</v>
      </c>
    </row>
    <row r="27" spans="2:27" x14ac:dyDescent="0.25">
      <c r="B27" s="11">
        <v>6</v>
      </c>
      <c r="C27" s="8"/>
      <c r="D27" s="8"/>
      <c r="E27" s="8"/>
      <c r="F27" s="8"/>
      <c r="G27" s="12" t="str">
        <f t="shared" si="6"/>
        <v/>
      </c>
      <c r="I27" s="11">
        <v>6</v>
      </c>
      <c r="J27" s="8"/>
      <c r="K27" s="8"/>
      <c r="L27" s="8"/>
      <c r="M27" s="8"/>
      <c r="N27" s="12" t="str">
        <f t="shared" si="7"/>
        <v/>
      </c>
      <c r="X27" t="s">
        <v>46</v>
      </c>
      <c r="Y27" s="1">
        <v>30</v>
      </c>
      <c r="Z27" t="s">
        <v>63</v>
      </c>
      <c r="AA27" t="str">
        <f t="shared" si="0"/>
        <v>Słowenia - moto, 6 miesięcy, 30EUR</v>
      </c>
    </row>
    <row r="28" spans="2:27" x14ac:dyDescent="0.25">
      <c r="B28" s="11">
        <v>7</v>
      </c>
      <c r="C28" s="8"/>
      <c r="D28" s="8"/>
      <c r="E28" s="8"/>
      <c r="F28" s="8"/>
      <c r="G28" s="12" t="str">
        <f t="shared" si="6"/>
        <v/>
      </c>
      <c r="I28" s="11">
        <v>7</v>
      </c>
      <c r="J28" s="8"/>
      <c r="K28" s="8"/>
      <c r="L28" s="8"/>
      <c r="M28" s="8"/>
      <c r="N28" s="12" t="str">
        <f t="shared" si="7"/>
        <v/>
      </c>
      <c r="X28" t="s">
        <v>45</v>
      </c>
      <c r="Y28" s="1">
        <v>55</v>
      </c>
      <c r="Z28" t="s">
        <v>63</v>
      </c>
      <c r="AA28" t="str">
        <f t="shared" si="0"/>
        <v>Słowenia - moto, 1 rok, 55EUR</v>
      </c>
    </row>
    <row r="29" spans="2:27" x14ac:dyDescent="0.25">
      <c r="B29" s="11">
        <v>8</v>
      </c>
      <c r="C29" s="8"/>
      <c r="D29" s="8"/>
      <c r="E29" s="8"/>
      <c r="F29" s="8"/>
      <c r="G29" s="12" t="str">
        <f t="shared" si="6"/>
        <v/>
      </c>
      <c r="I29" s="11">
        <v>8</v>
      </c>
      <c r="J29" s="8"/>
      <c r="K29" s="8"/>
      <c r="L29" s="8"/>
      <c r="M29" s="8"/>
      <c r="N29" s="12" t="str">
        <f t="shared" si="7"/>
        <v/>
      </c>
      <c r="X29" t="s">
        <v>5</v>
      </c>
      <c r="Y29" s="2">
        <v>2750</v>
      </c>
      <c r="Z29" t="s">
        <v>0</v>
      </c>
      <c r="AA29" t="str">
        <f t="shared" si="0"/>
        <v>Węgry - D1M, 10 dni, 2750HUF</v>
      </c>
    </row>
    <row r="30" spans="2:27" x14ac:dyDescent="0.25">
      <c r="B30" s="11">
        <v>9</v>
      </c>
      <c r="C30" s="8"/>
      <c r="D30" s="8"/>
      <c r="E30" s="8"/>
      <c r="F30" s="8"/>
      <c r="G30" s="12" t="str">
        <f t="shared" si="6"/>
        <v/>
      </c>
      <c r="I30" s="11">
        <v>9</v>
      </c>
      <c r="J30" s="8"/>
      <c r="K30" s="8"/>
      <c r="L30" s="8"/>
      <c r="M30" s="8"/>
      <c r="N30" s="12" t="str">
        <f t="shared" si="7"/>
        <v/>
      </c>
      <c r="X30" t="s">
        <v>6</v>
      </c>
      <c r="Y30" s="2">
        <v>4450</v>
      </c>
      <c r="Z30" t="s">
        <v>0</v>
      </c>
      <c r="AA30" t="str">
        <f t="shared" si="0"/>
        <v>Węgry - D1M, 30 dni, 4450HUF</v>
      </c>
    </row>
    <row r="31" spans="2:27" ht="15.75" thickBot="1" x14ac:dyDescent="0.3">
      <c r="B31" s="13">
        <v>10</v>
      </c>
      <c r="C31" s="21"/>
      <c r="D31" s="21"/>
      <c r="E31" s="21"/>
      <c r="F31" s="21"/>
      <c r="G31" s="14" t="str">
        <f t="shared" si="6"/>
        <v/>
      </c>
      <c r="I31" s="13">
        <v>10</v>
      </c>
      <c r="J31" s="21"/>
      <c r="K31" s="21"/>
      <c r="L31" s="21"/>
      <c r="M31" s="21"/>
      <c r="N31" s="14" t="str">
        <f t="shared" si="7"/>
        <v/>
      </c>
      <c r="X31" t="s">
        <v>28</v>
      </c>
      <c r="Y31" s="2">
        <v>49190</v>
      </c>
      <c r="Z31" t="s">
        <v>0</v>
      </c>
      <c r="AA31" t="str">
        <f t="shared" si="0"/>
        <v>Węgry - D1M, 1 rok, 49190HUF</v>
      </c>
    </row>
    <row r="32" spans="2:27" ht="15.75" thickBot="1" x14ac:dyDescent="0.3">
      <c r="X32" t="s">
        <v>7</v>
      </c>
      <c r="Y32" s="2">
        <v>5500</v>
      </c>
      <c r="Z32" t="s">
        <v>0</v>
      </c>
      <c r="AA32" t="str">
        <f t="shared" si="0"/>
        <v>Węgry - D1, 10 dni, 5500HUF</v>
      </c>
    </row>
    <row r="33" spans="2:27" x14ac:dyDescent="0.25">
      <c r="B33" s="9" t="s">
        <v>47</v>
      </c>
      <c r="C33" s="19" t="s">
        <v>54</v>
      </c>
      <c r="D33" s="24" t="s">
        <v>48</v>
      </c>
      <c r="E33" s="19" t="s">
        <v>64</v>
      </c>
      <c r="F33" s="19" t="s">
        <v>49</v>
      </c>
      <c r="G33" s="10" t="s">
        <v>50</v>
      </c>
      <c r="I33" s="9" t="s">
        <v>47</v>
      </c>
      <c r="J33" s="19" t="s">
        <v>57</v>
      </c>
      <c r="K33" s="24" t="s">
        <v>48</v>
      </c>
      <c r="L33" s="19" t="s">
        <v>64</v>
      </c>
      <c r="M33" s="19" t="s">
        <v>49</v>
      </c>
      <c r="N33" s="10" t="s">
        <v>50</v>
      </c>
      <c r="X33" t="s">
        <v>8</v>
      </c>
      <c r="Y33" s="2">
        <v>8900</v>
      </c>
      <c r="Z33" t="s">
        <v>0</v>
      </c>
      <c r="AA33" t="str">
        <f t="shared" si="0"/>
        <v>Węgry - D1, 30 dni, 8900HUF</v>
      </c>
    </row>
    <row r="34" spans="2:27" x14ac:dyDescent="0.25">
      <c r="B34" s="11">
        <v>1</v>
      </c>
      <c r="C34" s="8"/>
      <c r="D34" s="8"/>
      <c r="E34" s="8"/>
      <c r="F34" s="8"/>
      <c r="G34" s="12" t="str">
        <f t="shared" ref="G34:G43" si="8">IFERROR(IF(F34&gt;0,VLOOKUP(E34,$S$3:$T$6,2,0)*F34*D34,""),"")</f>
        <v/>
      </c>
      <c r="I34" s="11">
        <v>1</v>
      </c>
      <c r="J34" s="8"/>
      <c r="K34" s="8"/>
      <c r="L34" s="8"/>
      <c r="M34" s="8"/>
      <c r="N34" s="12" t="str">
        <f t="shared" ref="N34:N43" si="9">IFERROR(IF(M34&gt;0,VLOOKUP(L34,$S$3:$T$6,2,0)*M34*K34,""),"")</f>
        <v/>
      </c>
      <c r="X34" t="s">
        <v>27</v>
      </c>
      <c r="Y34" s="2">
        <v>49190</v>
      </c>
      <c r="Z34" t="s">
        <v>0</v>
      </c>
      <c r="AA34" t="str">
        <f t="shared" si="0"/>
        <v>Węgry - D1, 1 rok, 49190HUF</v>
      </c>
    </row>
    <row r="35" spans="2:27" x14ac:dyDescent="0.25">
      <c r="B35" s="11">
        <v>2</v>
      </c>
      <c r="C35" s="8"/>
      <c r="D35" s="8"/>
      <c r="E35" s="8"/>
      <c r="F35" s="8"/>
      <c r="G35" s="12" t="str">
        <f t="shared" si="8"/>
        <v/>
      </c>
      <c r="I35" s="11">
        <v>2</v>
      </c>
      <c r="J35" s="8"/>
      <c r="K35" s="8"/>
      <c r="L35" s="8"/>
      <c r="M35" s="8"/>
      <c r="N35" s="12" t="str">
        <f t="shared" si="9"/>
        <v/>
      </c>
      <c r="X35" t="s">
        <v>9</v>
      </c>
      <c r="Y35" s="3">
        <v>8000</v>
      </c>
      <c r="Z35" t="s">
        <v>0</v>
      </c>
      <c r="AA35" t="str">
        <f t="shared" si="0"/>
        <v>Węgry - D2, 10 dni, 8000HUF</v>
      </c>
    </row>
    <row r="36" spans="2:27" x14ac:dyDescent="0.25">
      <c r="B36" s="11">
        <v>3</v>
      </c>
      <c r="C36" s="8"/>
      <c r="D36" s="8"/>
      <c r="E36" s="8"/>
      <c r="F36" s="8"/>
      <c r="G36" s="12" t="str">
        <f t="shared" si="8"/>
        <v/>
      </c>
      <c r="I36" s="11">
        <v>3</v>
      </c>
      <c r="J36" s="8"/>
      <c r="K36" s="8"/>
      <c r="L36" s="8"/>
      <c r="M36" s="8"/>
      <c r="N36" s="12" t="str">
        <f t="shared" si="9"/>
        <v/>
      </c>
      <c r="X36" t="s">
        <v>10</v>
      </c>
      <c r="Y36" s="3">
        <v>12600</v>
      </c>
      <c r="Z36" t="s">
        <v>0</v>
      </c>
      <c r="AA36" t="str">
        <f t="shared" si="0"/>
        <v>Węgry - D2, 30 dni, 12600HUF</v>
      </c>
    </row>
    <row r="37" spans="2:27" x14ac:dyDescent="0.25">
      <c r="B37" s="11">
        <v>4</v>
      </c>
      <c r="C37" s="8"/>
      <c r="D37" s="8"/>
      <c r="E37" s="8"/>
      <c r="F37" s="8"/>
      <c r="G37" s="12" t="str">
        <f t="shared" si="8"/>
        <v/>
      </c>
      <c r="I37" s="11">
        <v>4</v>
      </c>
      <c r="J37" s="8"/>
      <c r="K37" s="8"/>
      <c r="L37" s="8"/>
      <c r="M37" s="8"/>
      <c r="N37" s="12" t="str">
        <f t="shared" si="9"/>
        <v/>
      </c>
      <c r="X37" t="s">
        <v>26</v>
      </c>
      <c r="Y37" s="3">
        <v>69830</v>
      </c>
      <c r="Z37" t="s">
        <v>0</v>
      </c>
      <c r="AA37" t="str">
        <f t="shared" si="0"/>
        <v>Węgry - D2, 1 rok, 69830HUF</v>
      </c>
    </row>
    <row r="38" spans="2:27" x14ac:dyDescent="0.25">
      <c r="B38" s="11">
        <v>5</v>
      </c>
      <c r="C38" s="8"/>
      <c r="D38" s="8"/>
      <c r="E38" s="8"/>
      <c r="F38" s="8"/>
      <c r="G38" s="12" t="str">
        <f t="shared" si="8"/>
        <v/>
      </c>
      <c r="I38" s="11">
        <v>5</v>
      </c>
      <c r="J38" s="8"/>
      <c r="K38" s="8"/>
      <c r="L38" s="8"/>
      <c r="M38" s="8"/>
      <c r="N38" s="12" t="str">
        <f t="shared" si="9"/>
        <v/>
      </c>
      <c r="X38" t="s">
        <v>11</v>
      </c>
      <c r="Y38" s="3">
        <v>17730</v>
      </c>
      <c r="Z38" t="s">
        <v>0</v>
      </c>
      <c r="AA38" t="str">
        <f t="shared" si="0"/>
        <v>Węgry - B2, 10 dni, 17730HUF</v>
      </c>
    </row>
    <row r="39" spans="2:27" x14ac:dyDescent="0.25">
      <c r="B39" s="11">
        <v>6</v>
      </c>
      <c r="C39" s="8"/>
      <c r="D39" s="8"/>
      <c r="E39" s="8"/>
      <c r="F39" s="8"/>
      <c r="G39" s="12" t="str">
        <f t="shared" si="8"/>
        <v/>
      </c>
      <c r="I39" s="11">
        <v>6</v>
      </c>
      <c r="J39" s="8"/>
      <c r="K39" s="8"/>
      <c r="L39" s="8"/>
      <c r="M39" s="8"/>
      <c r="N39" s="12" t="str">
        <f t="shared" si="9"/>
        <v/>
      </c>
      <c r="X39" t="s">
        <v>12</v>
      </c>
      <c r="Y39" s="3">
        <v>25150</v>
      </c>
      <c r="Z39" t="s">
        <v>0</v>
      </c>
      <c r="AA39" t="str">
        <f t="shared" si="0"/>
        <v>Węgry - B2, 30 dni, 25150HUF</v>
      </c>
    </row>
    <row r="40" spans="2:27" x14ac:dyDescent="0.25">
      <c r="B40" s="11">
        <v>7</v>
      </c>
      <c r="C40" s="8"/>
      <c r="D40" s="8"/>
      <c r="E40" s="8"/>
      <c r="F40" s="8"/>
      <c r="G40" s="12" t="str">
        <f t="shared" si="8"/>
        <v/>
      </c>
      <c r="I40" s="11">
        <v>7</v>
      </c>
      <c r="J40" s="8"/>
      <c r="K40" s="8"/>
      <c r="L40" s="8"/>
      <c r="M40" s="8"/>
      <c r="N40" s="12" t="str">
        <f t="shared" si="9"/>
        <v/>
      </c>
      <c r="X40" t="s">
        <v>25</v>
      </c>
      <c r="Y40" s="3">
        <v>228850</v>
      </c>
      <c r="Z40" t="s">
        <v>0</v>
      </c>
      <c r="AA40" t="str">
        <f t="shared" si="0"/>
        <v>Węgry - B2, 1 rok, 228850HUF</v>
      </c>
    </row>
    <row r="41" spans="2:27" x14ac:dyDescent="0.25">
      <c r="B41" s="11">
        <v>8</v>
      </c>
      <c r="C41" s="8"/>
      <c r="D41" s="8"/>
      <c r="E41" s="8"/>
      <c r="F41" s="8"/>
      <c r="G41" s="12" t="str">
        <f t="shared" si="8"/>
        <v/>
      </c>
      <c r="I41" s="11">
        <v>8</v>
      </c>
      <c r="J41" s="8"/>
      <c r="K41" s="8"/>
      <c r="L41" s="8"/>
      <c r="M41" s="8"/>
      <c r="N41" s="12" t="str">
        <f t="shared" si="9"/>
        <v/>
      </c>
      <c r="X41" t="s">
        <v>13</v>
      </c>
      <c r="Y41" s="3">
        <v>5500</v>
      </c>
      <c r="Z41" t="s">
        <v>0</v>
      </c>
      <c r="AA41" t="str">
        <f t="shared" si="0"/>
        <v>Węgry - U, 10 dni, 5500HUF</v>
      </c>
    </row>
    <row r="42" spans="2:27" x14ac:dyDescent="0.25">
      <c r="B42" s="11">
        <v>9</v>
      </c>
      <c r="C42" s="8"/>
      <c r="D42" s="8"/>
      <c r="E42" s="8"/>
      <c r="F42" s="8"/>
      <c r="G42" s="12" t="str">
        <f t="shared" si="8"/>
        <v/>
      </c>
      <c r="I42" s="11">
        <v>9</v>
      </c>
      <c r="J42" s="8"/>
      <c r="K42" s="8"/>
      <c r="L42" s="8"/>
      <c r="M42" s="8"/>
      <c r="N42" s="12" t="str">
        <f t="shared" si="9"/>
        <v/>
      </c>
      <c r="X42" t="s">
        <v>14</v>
      </c>
      <c r="Y42" s="3">
        <v>8900</v>
      </c>
      <c r="Z42" t="s">
        <v>0</v>
      </c>
      <c r="AA42" t="str">
        <f t="shared" si="0"/>
        <v>Węgry - U, 30 dni, 8900HUF</v>
      </c>
    </row>
    <row r="43" spans="2:27" ht="15.75" thickBot="1" x14ac:dyDescent="0.3">
      <c r="B43" s="13">
        <v>10</v>
      </c>
      <c r="C43" s="21"/>
      <c r="D43" s="21"/>
      <c r="E43" s="21"/>
      <c r="F43" s="21"/>
      <c r="G43" s="14" t="str">
        <f t="shared" si="8"/>
        <v/>
      </c>
      <c r="I43" s="13">
        <v>10</v>
      </c>
      <c r="J43" s="21"/>
      <c r="K43" s="21"/>
      <c r="L43" s="21"/>
      <c r="M43" s="21"/>
      <c r="N43" s="14" t="str">
        <f t="shared" si="9"/>
        <v/>
      </c>
      <c r="X43" t="s">
        <v>24</v>
      </c>
      <c r="Y43" s="3">
        <v>49190</v>
      </c>
      <c r="Z43" t="s">
        <v>0</v>
      </c>
      <c r="AA43" t="str">
        <f t="shared" si="0"/>
        <v>Węgry - U, 1 rok, 49190HUF</v>
      </c>
    </row>
  </sheetData>
  <sheetProtection algorithmName="SHA-512" hashValue="nsSpgjqt7aXiycm42T/wx6vmuigQ80/zlu34WT6D3qm3tcpFleua5J+5JxPe/QlHPFA1cqfp0YEU50rPcAt8dw==" saltValue="LAM7gQJe/ad+3w2hC5PXLg==" spinCount="100000" sheet="1" selectLockedCells="1"/>
  <mergeCells count="1">
    <mergeCell ref="S2:T2"/>
  </mergeCells>
  <phoneticPr fontId="3" type="noConversion"/>
  <dataValidations count="2">
    <dataValidation type="list" allowBlank="1" showInputMessage="1" showErrorMessage="1" prompt="wybierz walutę" sqref="L34:L43 L3:L7 E10:E19 L10:L19 L22:L31 E22:E31 E34:E43" xr:uid="{1DCC8C0D-12DB-4EEA-B083-7B2508194B33}">
      <formula1>$S$3:$S$6</formula1>
    </dataValidation>
    <dataValidation type="list" allowBlank="1" showInputMessage="1" showErrorMessage="1" promptTitle="winiety" prompt="wybierz interesujące cię winiety" sqref="C3:C7" xr:uid="{6A3BE08D-A3ED-46CF-ABA2-16FC65B34F20}">
      <formula1>$X$2:$X$43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planowanie wydatków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zibi 78</dc:creator>
  <cp:lastModifiedBy>zibi 78</cp:lastModifiedBy>
  <dcterms:created xsi:type="dcterms:W3CDTF">2015-06-05T18:19:34Z</dcterms:created>
  <dcterms:modified xsi:type="dcterms:W3CDTF">2023-05-04T20:44:57Z</dcterms:modified>
</cp:coreProperties>
</file>