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zibi\Documents\wczasy\koszt cro\"/>
    </mc:Choice>
  </mc:AlternateContent>
  <xr:revisionPtr revIDLastSave="0" documentId="13_ncr:1_{C6160D52-8568-4662-88FD-7DCCCEF428F4}" xr6:coauthVersionLast="47" xr6:coauthVersionMax="47" xr10:uidLastSave="{00000000-0000-0000-0000-000000000000}"/>
  <workbookProtection workbookAlgorithmName="SHA-512" workbookHashValue="tl5U48Xxf5tKqKPJeZmm4jLO517l85jU06AZQr1zSzRF7vSRIOhxqAwhuHhMXV0phQWMhrErvIJY9tFI1iMy5g==" workbookSaltValue="yF3/PMvstvWH2/lWNYCVyQ==" workbookSpinCount="100000" lockStructure="1"/>
  <bookViews>
    <workbookView xWindow="-120" yWindow="-120" windowWidth="24240" windowHeight="13140" xr2:uid="{00000000-000D-0000-FFFF-FFFF00000000}"/>
  </bookViews>
  <sheets>
    <sheet name="planowanie wydatków" sheetId="1" r:id="rId1"/>
    <sheet name="pom" sheetId="2" state="hidden" r:id="rId2"/>
    <sheet name="wydatki" sheetId="4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43" i="1" l="1"/>
  <c r="N42" i="1"/>
  <c r="N41" i="1"/>
  <c r="N40" i="1"/>
  <c r="N39" i="1"/>
  <c r="N38" i="1"/>
  <c r="N37" i="1"/>
  <c r="N36" i="1"/>
  <c r="N35" i="1"/>
  <c r="N34" i="1"/>
  <c r="G43" i="1"/>
  <c r="G42" i="1"/>
  <c r="G41" i="1"/>
  <c r="G40" i="1"/>
  <c r="G39" i="1"/>
  <c r="G38" i="1"/>
  <c r="G37" i="1"/>
  <c r="G36" i="1"/>
  <c r="G35" i="1"/>
  <c r="G34" i="1"/>
  <c r="N31" i="1"/>
  <c r="N30" i="1"/>
  <c r="N29" i="1"/>
  <c r="N28" i="1"/>
  <c r="N27" i="1"/>
  <c r="N26" i="1"/>
  <c r="N25" i="1"/>
  <c r="N24" i="1"/>
  <c r="N23" i="1"/>
  <c r="N22" i="1"/>
  <c r="G31" i="1"/>
  <c r="G30" i="1"/>
  <c r="G29" i="1"/>
  <c r="G28" i="1"/>
  <c r="G27" i="1"/>
  <c r="G26" i="1"/>
  <c r="G25" i="1"/>
  <c r="G24" i="1"/>
  <c r="G23" i="1"/>
  <c r="G22" i="1"/>
  <c r="G19" i="1"/>
  <c r="G18" i="1"/>
  <c r="G17" i="1"/>
  <c r="G16" i="1"/>
  <c r="G15" i="1"/>
  <c r="G14" i="1"/>
  <c r="G13" i="1"/>
  <c r="G12" i="1"/>
  <c r="G11" i="1"/>
  <c r="G10" i="1"/>
  <c r="N19" i="1"/>
  <c r="N18" i="1"/>
  <c r="N17" i="1"/>
  <c r="N16" i="1"/>
  <c r="N15" i="1"/>
  <c r="N14" i="1"/>
  <c r="N13" i="1"/>
  <c r="N12" i="1"/>
  <c r="N11" i="1"/>
  <c r="N10" i="1"/>
  <c r="N7" i="1"/>
  <c r="N6" i="1"/>
  <c r="N5" i="1"/>
  <c r="N4" i="1"/>
  <c r="N3" i="1"/>
  <c r="Q10" i="1" l="1"/>
  <c r="Q8" i="1"/>
  <c r="Q7" i="1" l="1"/>
  <c r="Q5" i="1"/>
  <c r="Q9" i="1"/>
  <c r="Q6" i="1"/>
  <c r="Q4" i="1"/>
  <c r="E4" i="1"/>
  <c r="E5" i="1"/>
  <c r="E6" i="1"/>
  <c r="E7" i="1"/>
  <c r="E3" i="1"/>
  <c r="D3" i="1"/>
  <c r="D4" i="1"/>
  <c r="D5" i="1"/>
  <c r="D6" i="1"/>
  <c r="D7" i="1"/>
  <c r="D9" i="2"/>
  <c r="D10" i="2"/>
  <c r="D11" i="2"/>
  <c r="D12" i="2"/>
  <c r="D13" i="2"/>
  <c r="D14" i="2"/>
  <c r="D15" i="2"/>
  <c r="D16" i="2"/>
  <c r="D17" i="2"/>
  <c r="D18" i="2"/>
  <c r="D19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2" i="2"/>
  <c r="D3" i="2"/>
  <c r="D4" i="2"/>
  <c r="D5" i="2"/>
  <c r="D6" i="2"/>
  <c r="D7" i="2"/>
  <c r="D20" i="2"/>
  <c r="D21" i="2"/>
  <c r="D22" i="2"/>
  <c r="D23" i="2"/>
  <c r="D24" i="2"/>
  <c r="D25" i="2"/>
  <c r="D26" i="2"/>
  <c r="D27" i="2"/>
  <c r="D28" i="2"/>
  <c r="D8" i="2"/>
  <c r="G3" i="1" l="1"/>
  <c r="G7" i="1"/>
  <c r="G6" i="1"/>
  <c r="G4" i="1"/>
  <c r="G5" i="1"/>
  <c r="Q3" i="1" l="1"/>
</calcChain>
</file>

<file path=xl/sharedStrings.xml><?xml version="1.0" encoding="utf-8"?>
<sst xmlns="http://schemas.openxmlformats.org/spreadsheetml/2006/main" count="180" uniqueCount="86">
  <si>
    <t>HUF</t>
  </si>
  <si>
    <t>CZK</t>
  </si>
  <si>
    <t>kurs walut</t>
  </si>
  <si>
    <t>nocleg</t>
  </si>
  <si>
    <t>winiety</t>
  </si>
  <si>
    <t>paliwo</t>
  </si>
  <si>
    <t>Komórki do sumowania paragonów lub w osobnym arkusze wpisanie konkretnych pozycji, a wynik pokazuje się w danym wierszu.</t>
  </si>
  <si>
    <t>Węgry - D1M, 10 dni</t>
  </si>
  <si>
    <t>Węgry - D1M, 30 dni</t>
  </si>
  <si>
    <t>Węgry - D1, 10 dni</t>
  </si>
  <si>
    <t>Węgry - D1, 30 dni</t>
  </si>
  <si>
    <t>Węgry - D2, 10 dni</t>
  </si>
  <si>
    <t>Węgry - D2, 30 dni</t>
  </si>
  <si>
    <t>Węgry - B2, 10 dni</t>
  </si>
  <si>
    <t>Węgry - B2, 30 dni</t>
  </si>
  <si>
    <t>Węgry - U, 10 dni</t>
  </si>
  <si>
    <t>Węgry - U, 30 dni</t>
  </si>
  <si>
    <t>Słowacja - pojazd, 1 rok</t>
  </si>
  <si>
    <t>Słowacja - pojazd, 10 dni</t>
  </si>
  <si>
    <t>Słowacja - pojazd, 30 dni</t>
  </si>
  <si>
    <t>Słowacja - przyczepa, 10 dni</t>
  </si>
  <si>
    <t>Słowacja - przyczepa, 30 dni</t>
  </si>
  <si>
    <t>Słowacja - przyczepa, 1 rok</t>
  </si>
  <si>
    <t>Czechy - eko, 10 dni</t>
  </si>
  <si>
    <t>Czechy - eko, 30 dni</t>
  </si>
  <si>
    <t>Czechy - eko, 1 rok</t>
  </si>
  <si>
    <t>Węgry - U, 1 rok</t>
  </si>
  <si>
    <t>Węgry - B2, 1 rok</t>
  </si>
  <si>
    <t>Węgry - D2, 1 rok</t>
  </si>
  <si>
    <t>Węgry - D1, 1 rok</t>
  </si>
  <si>
    <t>Węgry - D1M, 1 rok</t>
  </si>
  <si>
    <t>Czechy - standard, 10 dni</t>
  </si>
  <si>
    <t>Czechy - standard, 30 dni</t>
  </si>
  <si>
    <t>Czechy - standard, 1 rok</t>
  </si>
  <si>
    <t>Austria - auto, 10 dni</t>
  </si>
  <si>
    <t>Austria - auto, 2 miesiące</t>
  </si>
  <si>
    <t>Austria - auto, 1 rok</t>
  </si>
  <si>
    <t>Austria - motor, 10 dni</t>
  </si>
  <si>
    <t>Austria - motor, 2 miesiące</t>
  </si>
  <si>
    <t>Austria - motor, 1 rok</t>
  </si>
  <si>
    <t>Słowenia - 2A, 7 dni</t>
  </si>
  <si>
    <t>Słowenia - 2A, 1 rok</t>
  </si>
  <si>
    <t>Słowenia - 2A, 30 dni</t>
  </si>
  <si>
    <t>Słowenia - 2B, 7 dni</t>
  </si>
  <si>
    <t>Słowenia - 2B, 30 dni</t>
  </si>
  <si>
    <t>Słowenia - 2B, 1 rok</t>
  </si>
  <si>
    <t>Słowenia - moto, 7 dni</t>
  </si>
  <si>
    <t>Słowenia - moto, 1 rok</t>
  </si>
  <si>
    <t>Słowenia - moto, 6 miesięcy</t>
  </si>
  <si>
    <t>€</t>
  </si>
  <si>
    <t>LP</t>
  </si>
  <si>
    <t>cena</t>
  </si>
  <si>
    <t>ilość</t>
  </si>
  <si>
    <t>cen PLN</t>
  </si>
  <si>
    <t>waluty</t>
  </si>
  <si>
    <t>połączony tekst</t>
  </si>
  <si>
    <t>kto</t>
  </si>
  <si>
    <t>wczasy</t>
  </si>
  <si>
    <t>car</t>
  </si>
  <si>
    <t>zwiedzanie</t>
  </si>
  <si>
    <t>obiad</t>
  </si>
  <si>
    <t>alkohol</t>
  </si>
  <si>
    <t>zakupy</t>
  </si>
  <si>
    <t>przekąski</t>
  </si>
  <si>
    <t>pamiątki</t>
  </si>
  <si>
    <t>inne</t>
  </si>
  <si>
    <t>promy</t>
  </si>
  <si>
    <t>trasa</t>
  </si>
  <si>
    <t>autostrady</t>
  </si>
  <si>
    <t>tankowanie nr1</t>
  </si>
  <si>
    <t>tankowanie nr2</t>
  </si>
  <si>
    <t>tankowanie nr3</t>
  </si>
  <si>
    <t>tankowanie nr4</t>
  </si>
  <si>
    <t>tankowanie nr5</t>
  </si>
  <si>
    <t>tankowanie nr6</t>
  </si>
  <si>
    <t>tankowanie nr7</t>
  </si>
  <si>
    <t>tankowanie nr8</t>
  </si>
  <si>
    <t>tankowanie nr9</t>
  </si>
  <si>
    <t>tankowanie nr10</t>
  </si>
  <si>
    <t>atrakcje</t>
  </si>
  <si>
    <t>konoby</t>
  </si>
  <si>
    <t>noclegi</t>
  </si>
  <si>
    <t>kategoria</t>
  </si>
  <si>
    <t>koszt</t>
  </si>
  <si>
    <t>PLN</t>
  </si>
  <si>
    <t xml:space="preserve">zrobi się :)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</si>
</sst>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000"/>
    <numFmt numFmtId="165" formatCode="_-[$€-2]\ * #,##0.00_-;\-[$€-2]\ * #,##0.00_-;_-[$€-2]\ * &quot;-&quot;??_-;_-@_-"/>
    <numFmt numFmtId="166" formatCode="_-* #,##0\ [$HUF]_-;\-* #,##0\ [$HUF]_-;_-* &quot;-&quot;\ [$HUF]_-;_-@_-"/>
    <numFmt numFmtId="167" formatCode="_-* #,##0.00\ [$CZK]_-;\-* #,##0.00\ [$CZK]_-;_-* &quot;-&quot;??\ [$CZK]_-;_-@_-"/>
    <numFmt numFmtId="168" formatCode="_-* #,##0.00\ [$zł-415]_-;\-* #,##0.00\ [$zł-415]_-;_-* &quot;-&quot;??\ [$zł-415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color theme="9" tint="0.5999938962981048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65" fontId="0" fillId="0" borderId="0" xfId="0" applyNumberFormat="1"/>
    <xf numFmtId="166" fontId="1" fillId="0" borderId="0" xfId="0" applyNumberFormat="1" applyFont="1" applyBorder="1" applyAlignment="1">
      <alignment vertical="center"/>
    </xf>
    <xf numFmtId="166" fontId="1" fillId="0" borderId="0" xfId="0" applyNumberFormat="1" applyFont="1" applyFill="1" applyBorder="1" applyAlignment="1">
      <alignment vertical="center"/>
    </xf>
    <xf numFmtId="167" fontId="1" fillId="0" borderId="0" xfId="0" applyNumberFormat="1" applyFont="1" applyBorder="1" applyAlignment="1">
      <alignment vertical="center"/>
    </xf>
    <xf numFmtId="167" fontId="1" fillId="0" borderId="0" xfId="0" applyNumberFormat="1" applyFont="1" applyFill="1" applyBorder="1" applyAlignment="1">
      <alignment vertical="center"/>
    </xf>
    <xf numFmtId="0" fontId="0" fillId="2" borderId="0" xfId="0" applyFill="1" applyProtection="1">
      <protection hidden="1"/>
    </xf>
    <xf numFmtId="0" fontId="0" fillId="2" borderId="2" xfId="0" applyFill="1" applyBorder="1" applyProtection="1">
      <protection hidden="1"/>
    </xf>
    <xf numFmtId="0" fontId="0" fillId="2" borderId="3" xfId="0" applyFill="1" applyBorder="1" applyProtection="1">
      <protection hidden="1"/>
    </xf>
    <xf numFmtId="0" fontId="0" fillId="3" borderId="1" xfId="0" applyFill="1" applyBorder="1" applyProtection="1"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2" borderId="4" xfId="0" applyFill="1" applyBorder="1" applyAlignment="1" applyProtection="1">
      <alignment horizontal="center"/>
      <protection hidden="1"/>
    </xf>
    <xf numFmtId="0" fontId="0" fillId="2" borderId="5" xfId="0" applyFill="1" applyBorder="1" applyAlignment="1" applyProtection="1">
      <alignment horizontal="center"/>
      <protection hidden="1"/>
    </xf>
    <xf numFmtId="0" fontId="0" fillId="2" borderId="6" xfId="0" applyFill="1" applyBorder="1" applyProtection="1">
      <protection hidden="1"/>
    </xf>
    <xf numFmtId="168" fontId="0" fillId="2" borderId="7" xfId="0" applyNumberFormat="1" applyFill="1" applyBorder="1" applyProtection="1">
      <protection hidden="1"/>
    </xf>
    <xf numFmtId="0" fontId="0" fillId="2" borderId="8" xfId="0" applyFill="1" applyBorder="1" applyProtection="1">
      <protection hidden="1"/>
    </xf>
    <xf numFmtId="168" fontId="0" fillId="2" borderId="9" xfId="0" applyNumberFormat="1" applyFill="1" applyBorder="1" applyProtection="1">
      <protection hidden="1"/>
    </xf>
    <xf numFmtId="0" fontId="2" fillId="2" borderId="6" xfId="0" applyFont="1" applyFill="1" applyBorder="1" applyAlignment="1" applyProtection="1">
      <alignment vertical="center"/>
      <protection hidden="1"/>
    </xf>
    <xf numFmtId="164" fontId="0" fillId="3" borderId="7" xfId="0" applyNumberFormat="1" applyFill="1" applyBorder="1" applyProtection="1">
      <protection locked="0"/>
    </xf>
    <xf numFmtId="0" fontId="2" fillId="2" borderId="8" xfId="0" applyFont="1" applyFill="1" applyBorder="1" applyAlignment="1" applyProtection="1">
      <alignment vertical="center"/>
      <protection hidden="1"/>
    </xf>
    <xf numFmtId="164" fontId="0" fillId="3" borderId="9" xfId="0" applyNumberFormat="1" applyFill="1" applyBorder="1" applyProtection="1">
      <protection locked="0"/>
    </xf>
    <xf numFmtId="0" fontId="0" fillId="2" borderId="12" xfId="0" applyFill="1" applyBorder="1" applyAlignment="1" applyProtection="1">
      <alignment horizontal="center"/>
      <protection hidden="1"/>
    </xf>
    <xf numFmtId="0" fontId="0" fillId="2" borderId="16" xfId="0" applyFill="1" applyBorder="1" applyProtection="1">
      <protection hidden="1"/>
    </xf>
    <xf numFmtId="0" fontId="0" fillId="2" borderId="17" xfId="0" applyFill="1" applyBorder="1" applyProtection="1">
      <protection hidden="1"/>
    </xf>
    <xf numFmtId="0" fontId="0" fillId="3" borderId="15" xfId="0" applyFill="1" applyBorder="1" applyProtection="1">
      <protection locked="0"/>
    </xf>
    <xf numFmtId="0" fontId="0" fillId="2" borderId="4" xfId="0" applyFill="1" applyBorder="1" applyProtection="1">
      <protection hidden="1"/>
    </xf>
    <xf numFmtId="0" fontId="0" fillId="2" borderId="1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4" fillId="2" borderId="0" xfId="0" applyFont="1" applyFill="1" applyProtection="1">
      <protection hidden="1"/>
    </xf>
    <xf numFmtId="0" fontId="0" fillId="0" borderId="0" xfId="0" applyFill="1"/>
    <xf numFmtId="0" fontId="0" fillId="2" borderId="13" xfId="0" applyFill="1" applyBorder="1" applyAlignment="1" applyProtection="1">
      <alignment horizontal="center"/>
      <protection hidden="1"/>
    </xf>
    <xf numFmtId="0" fontId="0" fillId="2" borderId="14" xfId="0" applyFill="1" applyBorder="1" applyAlignment="1" applyProtection="1">
      <alignment horizontal="center"/>
      <protection hidden="1"/>
    </xf>
    <xf numFmtId="0" fontId="2" fillId="2" borderId="10" xfId="0" applyFont="1" applyFill="1" applyBorder="1" applyAlignment="1" applyProtection="1">
      <alignment horizontal="center" vertical="center"/>
      <protection hidden="1"/>
    </xf>
    <xf numFmtId="0" fontId="2" fillId="2" borderId="11" xfId="0" applyFont="1" applyFill="1" applyBorder="1" applyAlignment="1" applyProtection="1">
      <alignment horizontal="center" vertical="center"/>
      <protection hidden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B1:T43"/>
  <sheetViews>
    <sheetView tabSelected="1" workbookViewId="0">
      <selection activeCell="F3" sqref="F3"/>
    </sheetView>
  </sheetViews>
  <sheetFormatPr defaultRowHeight="15" x14ac:dyDescent="0.25"/>
  <cols>
    <col min="1" max="1" width="2.7109375" style="6" customWidth="1"/>
    <col min="2" max="2" width="3" style="6" bestFit="1" customWidth="1"/>
    <col min="3" max="3" width="26.5703125" style="6" customWidth="1"/>
    <col min="4" max="4" width="9.7109375" style="6" customWidth="1"/>
    <col min="5" max="5" width="4.7109375" style="6" customWidth="1"/>
    <col min="6" max="6" width="9.140625" style="6"/>
    <col min="7" max="7" width="12.7109375" style="6" customWidth="1"/>
    <col min="8" max="8" width="2.7109375" style="6" customWidth="1"/>
    <col min="9" max="9" width="3" style="6" bestFit="1" customWidth="1"/>
    <col min="10" max="10" width="26.7109375" style="6" customWidth="1"/>
    <col min="11" max="11" width="9.7109375" style="6" customWidth="1"/>
    <col min="12" max="12" width="4.7109375" style="6" customWidth="1"/>
    <col min="13" max="13" width="9.140625" style="6"/>
    <col min="14" max="14" width="12.7109375" style="6" customWidth="1"/>
    <col min="15" max="15" width="10.7109375" style="6" customWidth="1"/>
    <col min="16" max="16" width="10.42578125" style="6" bestFit="1" customWidth="1"/>
    <col min="17" max="17" width="11.28515625" style="6" bestFit="1" customWidth="1"/>
    <col min="18" max="18" width="2.7109375" style="6" customWidth="1"/>
    <col min="19" max="19" width="4.140625" style="6" bestFit="1" customWidth="1"/>
    <col min="20" max="20" width="9.5703125" style="6" bestFit="1" customWidth="1"/>
    <col min="21" max="16384" width="9.140625" style="6"/>
  </cols>
  <sheetData>
    <row r="1" spans="2:20" ht="15.75" thickBot="1" x14ac:dyDescent="0.3"/>
    <row r="2" spans="2:20" x14ac:dyDescent="0.25">
      <c r="B2" s="12" t="s">
        <v>50</v>
      </c>
      <c r="C2" s="22" t="s">
        <v>4</v>
      </c>
      <c r="D2" s="31" t="s">
        <v>51</v>
      </c>
      <c r="E2" s="32"/>
      <c r="F2" s="22" t="s">
        <v>52</v>
      </c>
      <c r="G2" s="13" t="s">
        <v>53</v>
      </c>
      <c r="I2" s="12" t="s">
        <v>50</v>
      </c>
      <c r="J2" s="22" t="s">
        <v>3</v>
      </c>
      <c r="K2" s="31" t="s">
        <v>51</v>
      </c>
      <c r="L2" s="32"/>
      <c r="M2" s="22" t="s">
        <v>52</v>
      </c>
      <c r="N2" s="13" t="s">
        <v>53</v>
      </c>
      <c r="P2" s="12" t="s">
        <v>82</v>
      </c>
      <c r="Q2" s="13" t="s">
        <v>83</v>
      </c>
      <c r="S2" s="33" t="s">
        <v>2</v>
      </c>
      <c r="T2" s="34"/>
    </row>
    <row r="3" spans="2:20" x14ac:dyDescent="0.25">
      <c r="B3" s="14">
        <v>1</v>
      </c>
      <c r="C3" s="27" t="s">
        <v>4</v>
      </c>
      <c r="D3" s="7" t="str">
        <f>IFERROR(VLOOKUP(C3,pom!A$2:B$49,2,0),"")</f>
        <v/>
      </c>
      <c r="E3" s="8" t="str">
        <f>IFERROR(VLOOKUP(C3,pom!A$2:C$49,3,0),"")</f>
        <v/>
      </c>
      <c r="F3" s="9"/>
      <c r="G3" s="15" t="str">
        <f>IFERROR(IF(F3&gt;0,VLOOKUP(E3,S$3:T$5,2,0)*F3*D3,""),"")</f>
        <v/>
      </c>
      <c r="I3" s="14">
        <v>1</v>
      </c>
      <c r="J3" s="9"/>
      <c r="K3" s="9"/>
      <c r="L3" s="27"/>
      <c r="M3" s="9"/>
      <c r="N3" s="15" t="str">
        <f>IFERROR(IF(M3&gt;0,VLOOKUP(L3,$S$3:$T$6,2,0)*M3*K3,""),"")</f>
        <v/>
      </c>
      <c r="P3" s="14" t="s">
        <v>4</v>
      </c>
      <c r="Q3" s="15">
        <f>SUM(G3:G7)</f>
        <v>0</v>
      </c>
      <c r="S3" s="18" t="s">
        <v>49</v>
      </c>
      <c r="T3" s="19">
        <v>4.6127000000000002</v>
      </c>
    </row>
    <row r="4" spans="2:20" x14ac:dyDescent="0.25">
      <c r="B4" s="14">
        <v>2</v>
      </c>
      <c r="C4" s="27" t="s">
        <v>4</v>
      </c>
      <c r="D4" s="7" t="str">
        <f>IFERROR(VLOOKUP(C4,pom!A$2:B$49,2,0),"")</f>
        <v/>
      </c>
      <c r="E4" s="8" t="str">
        <f>IFERROR(VLOOKUP(C4,pom!A$2:C$49,3,0),"")</f>
        <v/>
      </c>
      <c r="F4" s="9"/>
      <c r="G4" s="15" t="str">
        <f>IFERROR(IF(F4&gt;0,VLOOKUP(E4,S$3:T$5,2,0)*F4*D4,""),"")</f>
        <v/>
      </c>
      <c r="I4" s="14">
        <v>2</v>
      </c>
      <c r="J4" s="9"/>
      <c r="K4" s="9"/>
      <c r="L4" s="27"/>
      <c r="M4" s="9"/>
      <c r="N4" s="15" t="str">
        <f t="shared" ref="N4:N7" si="0">IFERROR(IF(M4&gt;0,VLOOKUP(L4,$S$3:$T$6,2,0)*M4*K4,""),"")</f>
        <v/>
      </c>
      <c r="P4" s="14" t="s">
        <v>68</v>
      </c>
      <c r="Q4" s="15">
        <f>SUM(G10:G19)</f>
        <v>0</v>
      </c>
      <c r="S4" s="18" t="s">
        <v>1</v>
      </c>
      <c r="T4" s="19">
        <v>0.20030000000000001</v>
      </c>
    </row>
    <row r="5" spans="2:20" ht="15.75" thickBot="1" x14ac:dyDescent="0.3">
      <c r="B5" s="14">
        <v>3</v>
      </c>
      <c r="C5" s="27" t="s">
        <v>4</v>
      </c>
      <c r="D5" s="7" t="str">
        <f>IFERROR(VLOOKUP(C5,pom!A$2:B$49,2,0),"")</f>
        <v/>
      </c>
      <c r="E5" s="8" t="str">
        <f>IFERROR(VLOOKUP(C5,pom!A$2:C$49,3,0),"")</f>
        <v/>
      </c>
      <c r="F5" s="9"/>
      <c r="G5" s="15" t="str">
        <f>IFERROR(IF(F5&gt;0,VLOOKUP(E5,S$3:T$5,2,0)*F5*D5,""),"")</f>
        <v/>
      </c>
      <c r="I5" s="14">
        <v>3</v>
      </c>
      <c r="J5" s="9"/>
      <c r="K5" s="9"/>
      <c r="L5" s="27"/>
      <c r="M5" s="9"/>
      <c r="N5" s="15" t="str">
        <f t="shared" si="0"/>
        <v/>
      </c>
      <c r="P5" s="14" t="s">
        <v>5</v>
      </c>
      <c r="Q5" s="15">
        <f>SUM(G22:G31)</f>
        <v>0</v>
      </c>
      <c r="S5" s="20" t="s">
        <v>0</v>
      </c>
      <c r="T5" s="21">
        <v>1.2409E-2</v>
      </c>
    </row>
    <row r="6" spans="2:20" x14ac:dyDescent="0.25">
      <c r="B6" s="14">
        <v>4</v>
      </c>
      <c r="C6" s="27" t="s">
        <v>4</v>
      </c>
      <c r="D6" s="7" t="str">
        <f>IFERROR(VLOOKUP(C6,pom!A$2:B$49,2,0),"")</f>
        <v/>
      </c>
      <c r="E6" s="8" t="str">
        <f>IFERROR(VLOOKUP(C6,pom!A$2:C$49,3,0),"")</f>
        <v/>
      </c>
      <c r="F6" s="9"/>
      <c r="G6" s="15" t="str">
        <f>IFERROR(IF(F6&gt;0,VLOOKUP(E6,S$3:T$5,2,0)*F6*D6,""),"")</f>
        <v/>
      </c>
      <c r="I6" s="14">
        <v>4</v>
      </c>
      <c r="J6" s="9"/>
      <c r="K6" s="9"/>
      <c r="L6" s="27"/>
      <c r="M6" s="9"/>
      <c r="N6" s="15" t="str">
        <f t="shared" si="0"/>
        <v/>
      </c>
      <c r="P6" s="14" t="s">
        <v>66</v>
      </c>
      <c r="Q6" s="15">
        <f>SUM(G34:G43)</f>
        <v>0</v>
      </c>
      <c r="S6" s="29" t="s">
        <v>84</v>
      </c>
      <c r="T6" s="29">
        <v>1</v>
      </c>
    </row>
    <row r="7" spans="2:20" ht="15.75" thickBot="1" x14ac:dyDescent="0.3">
      <c r="B7" s="16">
        <v>5</v>
      </c>
      <c r="C7" s="28" t="s">
        <v>4</v>
      </c>
      <c r="D7" s="23" t="str">
        <f>IFERROR(VLOOKUP(C7,pom!A$2:B$49,2,0),"")</f>
        <v/>
      </c>
      <c r="E7" s="24" t="str">
        <f>IFERROR(VLOOKUP(C7,pom!A$2:C$49,3,0),"")</f>
        <v/>
      </c>
      <c r="F7" s="25"/>
      <c r="G7" s="17" t="str">
        <f>IFERROR(IF(F7&gt;0,VLOOKUP(E7,S$3:T$5,2,0)*F7*D7,""),"")</f>
        <v/>
      </c>
      <c r="I7" s="16">
        <v>5</v>
      </c>
      <c r="J7" s="25"/>
      <c r="K7" s="25"/>
      <c r="L7" s="28"/>
      <c r="M7" s="25"/>
      <c r="N7" s="17" t="str">
        <f t="shared" si="0"/>
        <v/>
      </c>
      <c r="P7" s="14" t="s">
        <v>81</v>
      </c>
      <c r="Q7" s="15">
        <f>SUM(N3:N7)</f>
        <v>0</v>
      </c>
    </row>
    <row r="8" spans="2:20" ht="15.75" thickBot="1" x14ac:dyDescent="0.3">
      <c r="P8" s="14" t="s">
        <v>62</v>
      </c>
      <c r="Q8" s="15">
        <f>SUM(N10:N19)</f>
        <v>0</v>
      </c>
    </row>
    <row r="9" spans="2:20" x14ac:dyDescent="0.25">
      <c r="B9" s="12" t="s">
        <v>50</v>
      </c>
      <c r="C9" s="22" t="s">
        <v>68</v>
      </c>
      <c r="D9" s="31" t="s">
        <v>51</v>
      </c>
      <c r="E9" s="32"/>
      <c r="F9" s="22" t="s">
        <v>52</v>
      </c>
      <c r="G9" s="13" t="s">
        <v>53</v>
      </c>
      <c r="I9" s="12" t="s">
        <v>50</v>
      </c>
      <c r="J9" s="22" t="s">
        <v>62</v>
      </c>
      <c r="K9" s="31" t="s">
        <v>51</v>
      </c>
      <c r="L9" s="32"/>
      <c r="M9" s="22" t="s">
        <v>52</v>
      </c>
      <c r="N9" s="13" t="s">
        <v>53</v>
      </c>
      <c r="P9" s="14" t="s">
        <v>79</v>
      </c>
      <c r="Q9" s="15">
        <f>SUM(N22:N31)</f>
        <v>0</v>
      </c>
    </row>
    <row r="10" spans="2:20" ht="15.75" thickBot="1" x14ac:dyDescent="0.3">
      <c r="B10" s="14">
        <v>1</v>
      </c>
      <c r="C10" s="9"/>
      <c r="D10" s="9"/>
      <c r="E10" s="27"/>
      <c r="F10" s="9"/>
      <c r="G10" s="15" t="str">
        <f t="shared" ref="G10:G19" si="1">IFERROR(IF(F10&gt;0,VLOOKUP(E10,$S$3:$T$6,2,0)*F10*D10,""),"")</f>
        <v/>
      </c>
      <c r="I10" s="14">
        <v>1</v>
      </c>
      <c r="J10" s="9"/>
      <c r="K10" s="9"/>
      <c r="L10" s="27"/>
      <c r="M10" s="9"/>
      <c r="N10" s="15" t="str">
        <f t="shared" ref="N10:N19" si="2">IFERROR(IF(M10&gt;0,VLOOKUP(L10,$S$3:$T$6,2,0)*M10*K10,""),"")</f>
        <v/>
      </c>
      <c r="P10" s="16" t="s">
        <v>80</v>
      </c>
      <c r="Q10" s="17">
        <f>SUM(N34:N43)</f>
        <v>0</v>
      </c>
    </row>
    <row r="11" spans="2:20" x14ac:dyDescent="0.25">
      <c r="B11" s="14">
        <v>2</v>
      </c>
      <c r="C11" s="9"/>
      <c r="D11" s="9"/>
      <c r="E11" s="27"/>
      <c r="F11" s="9"/>
      <c r="G11" s="15" t="str">
        <f t="shared" si="1"/>
        <v/>
      </c>
      <c r="I11" s="14">
        <v>2</v>
      </c>
      <c r="J11" s="9"/>
      <c r="K11" s="9"/>
      <c r="L11" s="27"/>
      <c r="M11" s="9"/>
      <c r="N11" s="15" t="str">
        <f t="shared" si="2"/>
        <v/>
      </c>
    </row>
    <row r="12" spans="2:20" x14ac:dyDescent="0.25">
      <c r="B12" s="14">
        <v>3</v>
      </c>
      <c r="C12" s="9"/>
      <c r="D12" s="9"/>
      <c r="E12" s="27"/>
      <c r="F12" s="9"/>
      <c r="G12" s="15" t="str">
        <f t="shared" si="1"/>
        <v/>
      </c>
      <c r="I12" s="14">
        <v>3</v>
      </c>
      <c r="J12" s="9"/>
      <c r="K12" s="9"/>
      <c r="L12" s="27"/>
      <c r="M12" s="9"/>
      <c r="N12" s="15" t="str">
        <f t="shared" si="2"/>
        <v/>
      </c>
    </row>
    <row r="13" spans="2:20" x14ac:dyDescent="0.25">
      <c r="B13" s="14">
        <v>4</v>
      </c>
      <c r="C13" s="9"/>
      <c r="D13" s="9"/>
      <c r="E13" s="27"/>
      <c r="F13" s="9"/>
      <c r="G13" s="15" t="str">
        <f t="shared" si="1"/>
        <v/>
      </c>
      <c r="I13" s="14">
        <v>4</v>
      </c>
      <c r="J13" s="9"/>
      <c r="K13" s="9"/>
      <c r="L13" s="27"/>
      <c r="M13" s="9"/>
      <c r="N13" s="15" t="str">
        <f t="shared" si="2"/>
        <v/>
      </c>
    </row>
    <row r="14" spans="2:20" x14ac:dyDescent="0.25">
      <c r="B14" s="14">
        <v>5</v>
      </c>
      <c r="C14" s="9"/>
      <c r="D14" s="9"/>
      <c r="E14" s="27"/>
      <c r="F14" s="9"/>
      <c r="G14" s="15" t="str">
        <f t="shared" si="1"/>
        <v/>
      </c>
      <c r="I14" s="14">
        <v>5</v>
      </c>
      <c r="J14" s="9"/>
      <c r="K14" s="9"/>
      <c r="L14" s="27"/>
      <c r="M14" s="9"/>
      <c r="N14" s="15" t="str">
        <f t="shared" si="2"/>
        <v/>
      </c>
    </row>
    <row r="15" spans="2:20" x14ac:dyDescent="0.25">
      <c r="B15" s="14">
        <v>6</v>
      </c>
      <c r="C15" s="9"/>
      <c r="D15" s="9"/>
      <c r="E15" s="27"/>
      <c r="F15" s="9"/>
      <c r="G15" s="15" t="str">
        <f t="shared" si="1"/>
        <v/>
      </c>
      <c r="I15" s="14">
        <v>6</v>
      </c>
      <c r="J15" s="9"/>
      <c r="K15" s="9"/>
      <c r="L15" s="27"/>
      <c r="M15" s="9"/>
      <c r="N15" s="15" t="str">
        <f t="shared" si="2"/>
        <v/>
      </c>
    </row>
    <row r="16" spans="2:20" x14ac:dyDescent="0.25">
      <c r="B16" s="14">
        <v>7</v>
      </c>
      <c r="C16" s="9"/>
      <c r="D16" s="9"/>
      <c r="E16" s="27"/>
      <c r="F16" s="9"/>
      <c r="G16" s="15" t="str">
        <f t="shared" si="1"/>
        <v/>
      </c>
      <c r="I16" s="14">
        <v>7</v>
      </c>
      <c r="J16" s="9"/>
      <c r="K16" s="9"/>
      <c r="L16" s="27"/>
      <c r="M16" s="9"/>
      <c r="N16" s="15" t="str">
        <f t="shared" si="2"/>
        <v/>
      </c>
    </row>
    <row r="17" spans="2:14" x14ac:dyDescent="0.25">
      <c r="B17" s="14">
        <v>8</v>
      </c>
      <c r="C17" s="9"/>
      <c r="D17" s="9"/>
      <c r="E17" s="27"/>
      <c r="F17" s="9"/>
      <c r="G17" s="15" t="str">
        <f t="shared" si="1"/>
        <v/>
      </c>
      <c r="I17" s="14">
        <v>8</v>
      </c>
      <c r="J17" s="9"/>
      <c r="K17" s="9"/>
      <c r="L17" s="27"/>
      <c r="M17" s="9"/>
      <c r="N17" s="15" t="str">
        <f t="shared" si="2"/>
        <v/>
      </c>
    </row>
    <row r="18" spans="2:14" x14ac:dyDescent="0.25">
      <c r="B18" s="14">
        <v>9</v>
      </c>
      <c r="C18" s="9"/>
      <c r="D18" s="9"/>
      <c r="E18" s="27"/>
      <c r="F18" s="9"/>
      <c r="G18" s="15" t="str">
        <f t="shared" si="1"/>
        <v/>
      </c>
      <c r="I18" s="14">
        <v>9</v>
      </c>
      <c r="J18" s="9"/>
      <c r="K18" s="9"/>
      <c r="L18" s="27"/>
      <c r="M18" s="9"/>
      <c r="N18" s="15" t="str">
        <f t="shared" si="2"/>
        <v/>
      </c>
    </row>
    <row r="19" spans="2:14" ht="15.75" thickBot="1" x14ac:dyDescent="0.3">
      <c r="B19" s="16">
        <v>10</v>
      </c>
      <c r="C19" s="25"/>
      <c r="D19" s="25"/>
      <c r="E19" s="28"/>
      <c r="F19" s="25"/>
      <c r="G19" s="17" t="str">
        <f t="shared" si="1"/>
        <v/>
      </c>
      <c r="I19" s="16">
        <v>10</v>
      </c>
      <c r="J19" s="25"/>
      <c r="K19" s="25"/>
      <c r="L19" s="28"/>
      <c r="M19" s="25"/>
      <c r="N19" s="17" t="str">
        <f t="shared" si="2"/>
        <v/>
      </c>
    </row>
    <row r="20" spans="2:14" ht="15.75" thickBot="1" x14ac:dyDescent="0.3"/>
    <row r="21" spans="2:14" x14ac:dyDescent="0.25">
      <c r="B21" s="26" t="s">
        <v>50</v>
      </c>
      <c r="C21" s="22" t="s">
        <v>5</v>
      </c>
      <c r="D21" s="31" t="s">
        <v>51</v>
      </c>
      <c r="E21" s="32"/>
      <c r="F21" s="22" t="s">
        <v>52</v>
      </c>
      <c r="G21" s="13" t="s">
        <v>53</v>
      </c>
      <c r="I21" s="12" t="s">
        <v>50</v>
      </c>
      <c r="J21" s="22" t="s">
        <v>79</v>
      </c>
      <c r="K21" s="31" t="s">
        <v>51</v>
      </c>
      <c r="L21" s="32"/>
      <c r="M21" s="22" t="s">
        <v>52</v>
      </c>
      <c r="N21" s="13" t="s">
        <v>53</v>
      </c>
    </row>
    <row r="22" spans="2:14" x14ac:dyDescent="0.25">
      <c r="B22" s="14">
        <v>1</v>
      </c>
      <c r="C22" s="9" t="s">
        <v>69</v>
      </c>
      <c r="D22" s="9"/>
      <c r="E22" s="27"/>
      <c r="F22" s="9"/>
      <c r="G22" s="15" t="str">
        <f t="shared" ref="G22:G31" si="3">IFERROR(IF(F22&gt;0,VLOOKUP(E22,$S$3:$T$6,2,0)*F22*D22,""),"")</f>
        <v/>
      </c>
      <c r="I22" s="14">
        <v>1</v>
      </c>
      <c r="J22" s="9"/>
      <c r="K22" s="9"/>
      <c r="L22" s="27"/>
      <c r="M22" s="9"/>
      <c r="N22" s="15" t="str">
        <f t="shared" ref="N22:N31" si="4">IFERROR(IF(M22&gt;0,VLOOKUP(L22,$S$3:$T$6,2,0)*M22*K22,""),"")</f>
        <v/>
      </c>
    </row>
    <row r="23" spans="2:14" x14ac:dyDescent="0.25">
      <c r="B23" s="14">
        <v>2</v>
      </c>
      <c r="C23" s="9" t="s">
        <v>70</v>
      </c>
      <c r="D23" s="9"/>
      <c r="E23" s="27"/>
      <c r="F23" s="9"/>
      <c r="G23" s="15" t="str">
        <f t="shared" si="3"/>
        <v/>
      </c>
      <c r="I23" s="14">
        <v>2</v>
      </c>
      <c r="J23" s="9"/>
      <c r="K23" s="9"/>
      <c r="L23" s="27"/>
      <c r="M23" s="9"/>
      <c r="N23" s="15" t="str">
        <f t="shared" si="4"/>
        <v/>
      </c>
    </row>
    <row r="24" spans="2:14" x14ac:dyDescent="0.25">
      <c r="B24" s="14">
        <v>3</v>
      </c>
      <c r="C24" s="9" t="s">
        <v>71</v>
      </c>
      <c r="D24" s="9"/>
      <c r="E24" s="27"/>
      <c r="F24" s="9"/>
      <c r="G24" s="15" t="str">
        <f t="shared" si="3"/>
        <v/>
      </c>
      <c r="I24" s="14">
        <v>3</v>
      </c>
      <c r="J24" s="9"/>
      <c r="K24" s="9"/>
      <c r="L24" s="27"/>
      <c r="M24" s="9"/>
      <c r="N24" s="15" t="str">
        <f t="shared" si="4"/>
        <v/>
      </c>
    </row>
    <row r="25" spans="2:14" x14ac:dyDescent="0.25">
      <c r="B25" s="14">
        <v>4</v>
      </c>
      <c r="C25" s="9" t="s">
        <v>72</v>
      </c>
      <c r="D25" s="9"/>
      <c r="E25" s="27"/>
      <c r="F25" s="9"/>
      <c r="G25" s="15" t="str">
        <f t="shared" si="3"/>
        <v/>
      </c>
      <c r="I25" s="14">
        <v>4</v>
      </c>
      <c r="J25" s="9"/>
      <c r="K25" s="9"/>
      <c r="L25" s="27"/>
      <c r="M25" s="9"/>
      <c r="N25" s="15" t="str">
        <f t="shared" si="4"/>
        <v/>
      </c>
    </row>
    <row r="26" spans="2:14" x14ac:dyDescent="0.25">
      <c r="B26" s="14">
        <v>5</v>
      </c>
      <c r="C26" s="9" t="s">
        <v>73</v>
      </c>
      <c r="D26" s="9"/>
      <c r="E26" s="27"/>
      <c r="F26" s="9"/>
      <c r="G26" s="15" t="str">
        <f t="shared" si="3"/>
        <v/>
      </c>
      <c r="I26" s="14">
        <v>5</v>
      </c>
      <c r="J26" s="9"/>
      <c r="K26" s="9"/>
      <c r="L26" s="27"/>
      <c r="M26" s="9"/>
      <c r="N26" s="15" t="str">
        <f t="shared" si="4"/>
        <v/>
      </c>
    </row>
    <row r="27" spans="2:14" x14ac:dyDescent="0.25">
      <c r="B27" s="14">
        <v>6</v>
      </c>
      <c r="C27" s="9" t="s">
        <v>74</v>
      </c>
      <c r="D27" s="9"/>
      <c r="E27" s="27"/>
      <c r="F27" s="9"/>
      <c r="G27" s="15" t="str">
        <f t="shared" si="3"/>
        <v/>
      </c>
      <c r="I27" s="14">
        <v>6</v>
      </c>
      <c r="J27" s="9"/>
      <c r="K27" s="9"/>
      <c r="L27" s="27"/>
      <c r="M27" s="9"/>
      <c r="N27" s="15" t="str">
        <f t="shared" si="4"/>
        <v/>
      </c>
    </row>
    <row r="28" spans="2:14" x14ac:dyDescent="0.25">
      <c r="B28" s="14">
        <v>7</v>
      </c>
      <c r="C28" s="9" t="s">
        <v>75</v>
      </c>
      <c r="D28" s="9"/>
      <c r="E28" s="27"/>
      <c r="F28" s="9"/>
      <c r="G28" s="15" t="str">
        <f t="shared" si="3"/>
        <v/>
      </c>
      <c r="I28" s="14">
        <v>7</v>
      </c>
      <c r="J28" s="9"/>
      <c r="K28" s="9"/>
      <c r="L28" s="27"/>
      <c r="M28" s="9"/>
      <c r="N28" s="15" t="str">
        <f t="shared" si="4"/>
        <v/>
      </c>
    </row>
    <row r="29" spans="2:14" x14ac:dyDescent="0.25">
      <c r="B29" s="14">
        <v>8</v>
      </c>
      <c r="C29" s="9" t="s">
        <v>76</v>
      </c>
      <c r="D29" s="9"/>
      <c r="E29" s="27"/>
      <c r="F29" s="9"/>
      <c r="G29" s="15" t="str">
        <f t="shared" si="3"/>
        <v/>
      </c>
      <c r="I29" s="14">
        <v>8</v>
      </c>
      <c r="J29" s="9"/>
      <c r="K29" s="9"/>
      <c r="L29" s="27"/>
      <c r="M29" s="9"/>
      <c r="N29" s="15" t="str">
        <f t="shared" si="4"/>
        <v/>
      </c>
    </row>
    <row r="30" spans="2:14" x14ac:dyDescent="0.25">
      <c r="B30" s="14">
        <v>9</v>
      </c>
      <c r="C30" s="9" t="s">
        <v>77</v>
      </c>
      <c r="D30" s="9"/>
      <c r="E30" s="27"/>
      <c r="F30" s="9"/>
      <c r="G30" s="15" t="str">
        <f t="shared" si="3"/>
        <v/>
      </c>
      <c r="I30" s="14">
        <v>9</v>
      </c>
      <c r="J30" s="9"/>
      <c r="K30" s="9"/>
      <c r="L30" s="27"/>
      <c r="M30" s="9"/>
      <c r="N30" s="15" t="str">
        <f t="shared" si="4"/>
        <v/>
      </c>
    </row>
    <row r="31" spans="2:14" ht="15.75" thickBot="1" x14ac:dyDescent="0.3">
      <c r="B31" s="16">
        <v>10</v>
      </c>
      <c r="C31" s="25" t="s">
        <v>78</v>
      </c>
      <c r="D31" s="25"/>
      <c r="E31" s="28"/>
      <c r="F31" s="25"/>
      <c r="G31" s="17" t="str">
        <f t="shared" si="3"/>
        <v/>
      </c>
      <c r="I31" s="16">
        <v>10</v>
      </c>
      <c r="J31" s="25"/>
      <c r="K31" s="25"/>
      <c r="L31" s="28"/>
      <c r="M31" s="25"/>
      <c r="N31" s="17" t="str">
        <f t="shared" si="4"/>
        <v/>
      </c>
    </row>
    <row r="32" spans="2:14" ht="15.75" thickBot="1" x14ac:dyDescent="0.3"/>
    <row r="33" spans="2:14" x14ac:dyDescent="0.25">
      <c r="B33" s="12" t="s">
        <v>50</v>
      </c>
      <c r="C33" s="22" t="s">
        <v>66</v>
      </c>
      <c r="D33" s="31" t="s">
        <v>51</v>
      </c>
      <c r="E33" s="32"/>
      <c r="F33" s="22" t="s">
        <v>52</v>
      </c>
      <c r="G33" s="13" t="s">
        <v>53</v>
      </c>
      <c r="I33" s="12" t="s">
        <v>50</v>
      </c>
      <c r="J33" s="22" t="s">
        <v>80</v>
      </c>
      <c r="K33" s="31" t="s">
        <v>51</v>
      </c>
      <c r="L33" s="32"/>
      <c r="M33" s="22" t="s">
        <v>52</v>
      </c>
      <c r="N33" s="13" t="s">
        <v>53</v>
      </c>
    </row>
    <row r="34" spans="2:14" x14ac:dyDescent="0.25">
      <c r="B34" s="14">
        <v>1</v>
      </c>
      <c r="C34" s="9" t="s">
        <v>67</v>
      </c>
      <c r="D34" s="9"/>
      <c r="E34" s="27"/>
      <c r="F34" s="9"/>
      <c r="G34" s="15" t="str">
        <f t="shared" ref="G34:G43" si="5">IFERROR(IF(F34&gt;0,VLOOKUP(E34,$S$3:$T$6,2,0)*F34*D34,""),"")</f>
        <v/>
      </c>
      <c r="I34" s="14">
        <v>1</v>
      </c>
      <c r="J34" s="9"/>
      <c r="K34" s="9"/>
      <c r="L34" s="27"/>
      <c r="M34" s="9"/>
      <c r="N34" s="15" t="str">
        <f t="shared" ref="N34:N43" si="6">IFERROR(IF(M34&gt;0,VLOOKUP(L34,$S$3:$T$6,2,0)*M34*K34,""),"")</f>
        <v/>
      </c>
    </row>
    <row r="35" spans="2:14" x14ac:dyDescent="0.25">
      <c r="B35" s="14">
        <v>2</v>
      </c>
      <c r="C35" s="9" t="s">
        <v>67</v>
      </c>
      <c r="D35" s="9"/>
      <c r="E35" s="27"/>
      <c r="F35" s="9"/>
      <c r="G35" s="15" t="str">
        <f t="shared" si="5"/>
        <v/>
      </c>
      <c r="I35" s="14">
        <v>2</v>
      </c>
      <c r="J35" s="9"/>
      <c r="K35" s="9"/>
      <c r="L35" s="27"/>
      <c r="M35" s="9"/>
      <c r="N35" s="15" t="str">
        <f t="shared" si="6"/>
        <v/>
      </c>
    </row>
    <row r="36" spans="2:14" x14ac:dyDescent="0.25">
      <c r="B36" s="14">
        <v>3</v>
      </c>
      <c r="C36" s="9" t="s">
        <v>67</v>
      </c>
      <c r="D36" s="9"/>
      <c r="E36" s="27"/>
      <c r="F36" s="9"/>
      <c r="G36" s="15" t="str">
        <f t="shared" si="5"/>
        <v/>
      </c>
      <c r="I36" s="14">
        <v>3</v>
      </c>
      <c r="J36" s="9"/>
      <c r="K36" s="9"/>
      <c r="L36" s="27"/>
      <c r="M36" s="9"/>
      <c r="N36" s="15" t="str">
        <f t="shared" si="6"/>
        <v/>
      </c>
    </row>
    <row r="37" spans="2:14" x14ac:dyDescent="0.25">
      <c r="B37" s="14">
        <v>4</v>
      </c>
      <c r="C37" s="9" t="s">
        <v>67</v>
      </c>
      <c r="D37" s="9"/>
      <c r="E37" s="27"/>
      <c r="F37" s="9"/>
      <c r="G37" s="15" t="str">
        <f t="shared" si="5"/>
        <v/>
      </c>
      <c r="I37" s="14">
        <v>4</v>
      </c>
      <c r="J37" s="9"/>
      <c r="K37" s="9"/>
      <c r="L37" s="27"/>
      <c r="M37" s="9"/>
      <c r="N37" s="15" t="str">
        <f t="shared" si="6"/>
        <v/>
      </c>
    </row>
    <row r="38" spans="2:14" x14ac:dyDescent="0.25">
      <c r="B38" s="14">
        <v>5</v>
      </c>
      <c r="C38" s="9" t="s">
        <v>67</v>
      </c>
      <c r="D38" s="9"/>
      <c r="E38" s="27"/>
      <c r="F38" s="9"/>
      <c r="G38" s="15" t="str">
        <f t="shared" si="5"/>
        <v/>
      </c>
      <c r="I38" s="14">
        <v>5</v>
      </c>
      <c r="J38" s="9"/>
      <c r="K38" s="9"/>
      <c r="L38" s="27"/>
      <c r="M38" s="9"/>
      <c r="N38" s="15" t="str">
        <f t="shared" si="6"/>
        <v/>
      </c>
    </row>
    <row r="39" spans="2:14" x14ac:dyDescent="0.25">
      <c r="B39" s="14">
        <v>6</v>
      </c>
      <c r="C39" s="9" t="s">
        <v>67</v>
      </c>
      <c r="D39" s="9"/>
      <c r="E39" s="27"/>
      <c r="F39" s="9"/>
      <c r="G39" s="15" t="str">
        <f t="shared" si="5"/>
        <v/>
      </c>
      <c r="I39" s="14">
        <v>6</v>
      </c>
      <c r="J39" s="9"/>
      <c r="K39" s="9"/>
      <c r="L39" s="27"/>
      <c r="M39" s="9"/>
      <c r="N39" s="15" t="str">
        <f t="shared" si="6"/>
        <v/>
      </c>
    </row>
    <row r="40" spans="2:14" x14ac:dyDescent="0.25">
      <c r="B40" s="14">
        <v>7</v>
      </c>
      <c r="C40" s="9" t="s">
        <v>67</v>
      </c>
      <c r="D40" s="9"/>
      <c r="E40" s="27"/>
      <c r="F40" s="9"/>
      <c r="G40" s="15" t="str">
        <f t="shared" si="5"/>
        <v/>
      </c>
      <c r="I40" s="14">
        <v>7</v>
      </c>
      <c r="J40" s="9"/>
      <c r="K40" s="9"/>
      <c r="L40" s="27"/>
      <c r="M40" s="9"/>
      <c r="N40" s="15" t="str">
        <f t="shared" si="6"/>
        <v/>
      </c>
    </row>
    <row r="41" spans="2:14" x14ac:dyDescent="0.25">
      <c r="B41" s="14">
        <v>8</v>
      </c>
      <c r="C41" s="9" t="s">
        <v>67</v>
      </c>
      <c r="D41" s="9"/>
      <c r="E41" s="27"/>
      <c r="F41" s="9"/>
      <c r="G41" s="15" t="str">
        <f t="shared" si="5"/>
        <v/>
      </c>
      <c r="I41" s="14">
        <v>8</v>
      </c>
      <c r="J41" s="9"/>
      <c r="K41" s="9"/>
      <c r="L41" s="27"/>
      <c r="M41" s="9"/>
      <c r="N41" s="15" t="str">
        <f t="shared" si="6"/>
        <v/>
      </c>
    </row>
    <row r="42" spans="2:14" x14ac:dyDescent="0.25">
      <c r="B42" s="14">
        <v>9</v>
      </c>
      <c r="C42" s="9" t="s">
        <v>67</v>
      </c>
      <c r="D42" s="9"/>
      <c r="E42" s="27"/>
      <c r="F42" s="9"/>
      <c r="G42" s="15" t="str">
        <f t="shared" si="5"/>
        <v/>
      </c>
      <c r="I42" s="14">
        <v>9</v>
      </c>
      <c r="J42" s="9"/>
      <c r="K42" s="9"/>
      <c r="L42" s="27"/>
      <c r="M42" s="9"/>
      <c r="N42" s="15" t="str">
        <f t="shared" si="6"/>
        <v/>
      </c>
    </row>
    <row r="43" spans="2:14" ht="15.75" thickBot="1" x14ac:dyDescent="0.3">
      <c r="B43" s="16">
        <v>10</v>
      </c>
      <c r="C43" s="25" t="s">
        <v>67</v>
      </c>
      <c r="D43" s="25"/>
      <c r="E43" s="28"/>
      <c r="F43" s="25"/>
      <c r="G43" s="17" t="str">
        <f t="shared" si="5"/>
        <v/>
      </c>
      <c r="I43" s="16">
        <v>10</v>
      </c>
      <c r="J43" s="25"/>
      <c r="K43" s="25"/>
      <c r="L43" s="28"/>
      <c r="M43" s="25"/>
      <c r="N43" s="17" t="str">
        <f t="shared" si="6"/>
        <v/>
      </c>
    </row>
  </sheetData>
  <sheetProtection algorithmName="SHA-512" hashValue="buJA0idvpRnkXni1OJDkmA/9Ez1ApRBPJkNOuzF5cJ2fOwR1jW7oZkRYMgpp3fDYV7YOdzIsqfVNt4HsspD4Tw==" saltValue="jN1jQcePRk7VIuu35u4EMw==" spinCount="100000" sheet="1" selectLockedCells="1"/>
  <mergeCells count="9">
    <mergeCell ref="D21:E21"/>
    <mergeCell ref="K9:L9"/>
    <mergeCell ref="K21:L21"/>
    <mergeCell ref="K33:L33"/>
    <mergeCell ref="S2:T2"/>
    <mergeCell ref="D2:E2"/>
    <mergeCell ref="D33:E33"/>
    <mergeCell ref="D9:E9"/>
    <mergeCell ref="K2:L2"/>
  </mergeCells>
  <phoneticPr fontId="3" type="noConversion"/>
  <dataValidations count="1">
    <dataValidation type="list" allowBlank="1" showInputMessage="1" showErrorMessage="1" prompt="wybierz walutę" sqref="L34:L43 L3:L7 E10:E19 L10:L19 L22:L31 E22:E31 E34:E43" xr:uid="{1DCC8C0D-12DB-4EEA-B083-7B2508194B33}">
      <formula1>$S$3:$S$6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winiety" prompt="wybierz interesujące cię winiety" xr:uid="{6A3BE08D-A3ED-46CF-ABA2-16FC65B34F20}">
          <x14:formula1>
            <xm:f>pom!$A$1:$A$43</xm:f>
          </x14:formula1>
          <xm:sqref>C3:C7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0C9F7-C7A6-491C-BF3C-0D8EE3E16C82}">
  <dimension ref="A1:D43"/>
  <sheetViews>
    <sheetView workbookViewId="0"/>
  </sheetViews>
  <sheetFormatPr defaultRowHeight="15" x14ac:dyDescent="0.25"/>
  <cols>
    <col min="1" max="1" width="26.140625" bestFit="1" customWidth="1"/>
    <col min="2" max="2" width="13.28515625" bestFit="1" customWidth="1"/>
    <col min="3" max="3" width="7" bestFit="1" customWidth="1"/>
    <col min="4" max="4" width="30.85546875" bestFit="1" customWidth="1"/>
    <col min="5" max="5" width="20.5703125" customWidth="1"/>
  </cols>
  <sheetData>
    <row r="1" spans="1:4" x14ac:dyDescent="0.25">
      <c r="A1" t="s">
        <v>4</v>
      </c>
      <c r="B1" t="s">
        <v>51</v>
      </c>
      <c r="C1" t="s">
        <v>54</v>
      </c>
      <c r="D1" t="s">
        <v>55</v>
      </c>
    </row>
    <row r="2" spans="1:4" x14ac:dyDescent="0.25">
      <c r="A2" t="s">
        <v>34</v>
      </c>
      <c r="B2" s="1">
        <v>9.9</v>
      </c>
      <c r="C2" t="s">
        <v>49</v>
      </c>
      <c r="D2" t="str">
        <f t="shared" ref="D2:D43" si="0">CONCATENATE(A2,", ",B2,C2)</f>
        <v>Austria - auto, 10 dni, 9,9€</v>
      </c>
    </row>
    <row r="3" spans="1:4" x14ac:dyDescent="0.25">
      <c r="A3" t="s">
        <v>35</v>
      </c>
      <c r="B3" s="1">
        <v>29</v>
      </c>
      <c r="C3" t="s">
        <v>49</v>
      </c>
      <c r="D3" t="str">
        <f t="shared" si="0"/>
        <v>Austria - auto, 2 miesiące, 29€</v>
      </c>
    </row>
    <row r="4" spans="1:4" x14ac:dyDescent="0.25">
      <c r="A4" t="s">
        <v>36</v>
      </c>
      <c r="B4" s="1">
        <v>96.4</v>
      </c>
      <c r="C4" t="s">
        <v>49</v>
      </c>
      <c r="D4" t="str">
        <f t="shared" si="0"/>
        <v>Austria - auto, 1 rok, 96,4€</v>
      </c>
    </row>
    <row r="5" spans="1:4" x14ac:dyDescent="0.25">
      <c r="A5" t="s">
        <v>37</v>
      </c>
      <c r="B5" s="1">
        <v>5.8</v>
      </c>
      <c r="C5" t="s">
        <v>49</v>
      </c>
      <c r="D5" t="str">
        <f t="shared" si="0"/>
        <v>Austria - motor, 10 dni, 5,8€</v>
      </c>
    </row>
    <row r="6" spans="1:4" x14ac:dyDescent="0.25">
      <c r="A6" t="s">
        <v>38</v>
      </c>
      <c r="B6" s="1">
        <v>14.5</v>
      </c>
      <c r="C6" t="s">
        <v>49</v>
      </c>
      <c r="D6" t="str">
        <f t="shared" si="0"/>
        <v>Austria - motor, 2 miesiące, 14,5€</v>
      </c>
    </row>
    <row r="7" spans="1:4" x14ac:dyDescent="0.25">
      <c r="A7" t="s">
        <v>39</v>
      </c>
      <c r="B7" s="1">
        <v>38.200000000000003</v>
      </c>
      <c r="C7" t="s">
        <v>49</v>
      </c>
      <c r="D7" t="str">
        <f t="shared" si="0"/>
        <v>Austria - motor, 1 rok, 38,2€</v>
      </c>
    </row>
    <row r="8" spans="1:4" x14ac:dyDescent="0.25">
      <c r="A8" t="s">
        <v>23</v>
      </c>
      <c r="B8" s="4">
        <v>155</v>
      </c>
      <c r="C8" t="s">
        <v>1</v>
      </c>
      <c r="D8" t="str">
        <f t="shared" si="0"/>
        <v>Czechy - eko, 10 dni, 155CZK</v>
      </c>
    </row>
    <row r="9" spans="1:4" x14ac:dyDescent="0.25">
      <c r="A9" t="s">
        <v>24</v>
      </c>
      <c r="B9" s="4">
        <v>220</v>
      </c>
      <c r="C9" t="s">
        <v>1</v>
      </c>
      <c r="D9" t="str">
        <f t="shared" si="0"/>
        <v>Czechy - eko, 30 dni, 220CZK</v>
      </c>
    </row>
    <row r="10" spans="1:4" x14ac:dyDescent="0.25">
      <c r="A10" t="s">
        <v>25</v>
      </c>
      <c r="B10" s="4">
        <v>750</v>
      </c>
      <c r="C10" t="s">
        <v>1</v>
      </c>
      <c r="D10" t="str">
        <f t="shared" si="0"/>
        <v>Czechy - eko, 1 rok, 750CZK</v>
      </c>
    </row>
    <row r="11" spans="1:4" x14ac:dyDescent="0.25">
      <c r="A11" t="s">
        <v>31</v>
      </c>
      <c r="B11" s="5">
        <v>310</v>
      </c>
      <c r="C11" t="s">
        <v>1</v>
      </c>
      <c r="D11" t="str">
        <f t="shared" si="0"/>
        <v>Czechy - standard, 10 dni, 310CZK</v>
      </c>
    </row>
    <row r="12" spans="1:4" x14ac:dyDescent="0.25">
      <c r="A12" t="s">
        <v>32</v>
      </c>
      <c r="B12" s="5">
        <v>440</v>
      </c>
      <c r="C12" t="s">
        <v>1</v>
      </c>
      <c r="D12" t="str">
        <f t="shared" si="0"/>
        <v>Czechy - standard, 30 dni, 440CZK</v>
      </c>
    </row>
    <row r="13" spans="1:4" x14ac:dyDescent="0.25">
      <c r="A13" t="s">
        <v>33</v>
      </c>
      <c r="B13" s="5">
        <v>1500</v>
      </c>
      <c r="C13" t="s">
        <v>1</v>
      </c>
      <c r="D13" t="str">
        <f t="shared" si="0"/>
        <v>Czechy - standard, 1 rok, 1500CZK</v>
      </c>
    </row>
    <row r="14" spans="1:4" x14ac:dyDescent="0.25">
      <c r="A14" t="s">
        <v>18</v>
      </c>
      <c r="B14" s="1">
        <v>12</v>
      </c>
      <c r="C14" t="s">
        <v>49</v>
      </c>
      <c r="D14" t="str">
        <f t="shared" si="0"/>
        <v>Słowacja - pojazd, 10 dni, 12€</v>
      </c>
    </row>
    <row r="15" spans="1:4" x14ac:dyDescent="0.25">
      <c r="A15" t="s">
        <v>19</v>
      </c>
      <c r="B15" s="1">
        <v>17</v>
      </c>
      <c r="C15" t="s">
        <v>49</v>
      </c>
      <c r="D15" t="str">
        <f t="shared" si="0"/>
        <v>Słowacja - pojazd, 30 dni, 17€</v>
      </c>
    </row>
    <row r="16" spans="1:4" x14ac:dyDescent="0.25">
      <c r="A16" t="s">
        <v>17</v>
      </c>
      <c r="B16" s="1">
        <v>60</v>
      </c>
      <c r="C16" t="s">
        <v>49</v>
      </c>
      <c r="D16" t="str">
        <f t="shared" si="0"/>
        <v>Słowacja - pojazd, 1 rok, 60€</v>
      </c>
    </row>
    <row r="17" spans="1:4" x14ac:dyDescent="0.25">
      <c r="A17" t="s">
        <v>20</v>
      </c>
      <c r="B17" s="1">
        <v>12</v>
      </c>
      <c r="C17" t="s">
        <v>49</v>
      </c>
      <c r="D17" t="str">
        <f t="shared" si="0"/>
        <v>Słowacja - przyczepa, 10 dni, 12€</v>
      </c>
    </row>
    <row r="18" spans="1:4" x14ac:dyDescent="0.25">
      <c r="A18" t="s">
        <v>21</v>
      </c>
      <c r="B18" s="1">
        <v>17</v>
      </c>
      <c r="C18" t="s">
        <v>49</v>
      </c>
      <c r="D18" t="str">
        <f t="shared" si="0"/>
        <v>Słowacja - przyczepa, 30 dni, 17€</v>
      </c>
    </row>
    <row r="19" spans="1:4" x14ac:dyDescent="0.25">
      <c r="A19" t="s">
        <v>22</v>
      </c>
      <c r="B19" s="1">
        <v>60</v>
      </c>
      <c r="C19" t="s">
        <v>49</v>
      </c>
      <c r="D19" t="str">
        <f t="shared" si="0"/>
        <v>Słowacja - przyczepa, 1 rok, 60€</v>
      </c>
    </row>
    <row r="20" spans="1:4" x14ac:dyDescent="0.25">
      <c r="A20" t="s">
        <v>40</v>
      </c>
      <c r="B20" s="1">
        <v>15</v>
      </c>
      <c r="C20" t="s">
        <v>49</v>
      </c>
      <c r="D20" t="str">
        <f t="shared" si="0"/>
        <v>Słowenia - 2A, 7 dni, 15€</v>
      </c>
    </row>
    <row r="21" spans="1:4" x14ac:dyDescent="0.25">
      <c r="A21" t="s">
        <v>42</v>
      </c>
      <c r="B21" s="1">
        <v>30</v>
      </c>
      <c r="C21" t="s">
        <v>49</v>
      </c>
      <c r="D21" t="str">
        <f t="shared" si="0"/>
        <v>Słowenia - 2A, 30 dni, 30€</v>
      </c>
    </row>
    <row r="22" spans="1:4" x14ac:dyDescent="0.25">
      <c r="A22" t="s">
        <v>41</v>
      </c>
      <c r="B22" s="1">
        <v>110</v>
      </c>
      <c r="C22" t="s">
        <v>49</v>
      </c>
      <c r="D22" t="str">
        <f t="shared" si="0"/>
        <v>Słowenia - 2A, 1 rok, 110€</v>
      </c>
    </row>
    <row r="23" spans="1:4" x14ac:dyDescent="0.25">
      <c r="A23" t="s">
        <v>43</v>
      </c>
      <c r="B23" s="1">
        <v>30</v>
      </c>
      <c r="C23" t="s">
        <v>49</v>
      </c>
      <c r="D23" t="str">
        <f t="shared" si="0"/>
        <v>Słowenia - 2B, 7 dni, 30€</v>
      </c>
    </row>
    <row r="24" spans="1:4" x14ac:dyDescent="0.25">
      <c r="A24" t="s">
        <v>44</v>
      </c>
      <c r="B24" s="1">
        <v>60</v>
      </c>
      <c r="C24" t="s">
        <v>49</v>
      </c>
      <c r="D24" t="str">
        <f t="shared" si="0"/>
        <v>Słowenia - 2B, 30 dni, 60€</v>
      </c>
    </row>
    <row r="25" spans="1:4" x14ac:dyDescent="0.25">
      <c r="A25" t="s">
        <v>45</v>
      </c>
      <c r="B25" s="1">
        <v>220</v>
      </c>
      <c r="C25" t="s">
        <v>49</v>
      </c>
      <c r="D25" t="str">
        <f t="shared" si="0"/>
        <v>Słowenia - 2B, 1 rok, 220€</v>
      </c>
    </row>
    <row r="26" spans="1:4" x14ac:dyDescent="0.25">
      <c r="A26" t="s">
        <v>46</v>
      </c>
      <c r="B26" s="1">
        <v>7.5</v>
      </c>
      <c r="C26" t="s">
        <v>49</v>
      </c>
      <c r="D26" t="str">
        <f t="shared" si="0"/>
        <v>Słowenia - moto, 7 dni, 7,5€</v>
      </c>
    </row>
    <row r="27" spans="1:4" x14ac:dyDescent="0.25">
      <c r="A27" t="s">
        <v>48</v>
      </c>
      <c r="B27" s="1">
        <v>30</v>
      </c>
      <c r="C27" t="s">
        <v>49</v>
      </c>
      <c r="D27" t="str">
        <f t="shared" si="0"/>
        <v>Słowenia - moto, 6 miesięcy, 30€</v>
      </c>
    </row>
    <row r="28" spans="1:4" x14ac:dyDescent="0.25">
      <c r="A28" t="s">
        <v>47</v>
      </c>
      <c r="B28" s="1">
        <v>55</v>
      </c>
      <c r="C28" t="s">
        <v>49</v>
      </c>
      <c r="D28" t="str">
        <f t="shared" si="0"/>
        <v>Słowenia - moto, 1 rok, 55€</v>
      </c>
    </row>
    <row r="29" spans="1:4" x14ac:dyDescent="0.25">
      <c r="A29" t="s">
        <v>7</v>
      </c>
      <c r="B29" s="2">
        <v>2750</v>
      </c>
      <c r="C29" t="s">
        <v>0</v>
      </c>
      <c r="D29" t="str">
        <f t="shared" si="0"/>
        <v>Węgry - D1M, 10 dni, 2750HUF</v>
      </c>
    </row>
    <row r="30" spans="1:4" x14ac:dyDescent="0.25">
      <c r="A30" t="s">
        <v>8</v>
      </c>
      <c r="B30" s="2">
        <v>4450</v>
      </c>
      <c r="C30" t="s">
        <v>0</v>
      </c>
      <c r="D30" t="str">
        <f t="shared" si="0"/>
        <v>Węgry - D1M, 30 dni, 4450HUF</v>
      </c>
    </row>
    <row r="31" spans="1:4" x14ac:dyDescent="0.25">
      <c r="A31" t="s">
        <v>30</v>
      </c>
      <c r="B31" s="2">
        <v>49190</v>
      </c>
      <c r="C31" t="s">
        <v>0</v>
      </c>
      <c r="D31" t="str">
        <f t="shared" si="0"/>
        <v>Węgry - D1M, 1 rok, 49190HUF</v>
      </c>
    </row>
    <row r="32" spans="1:4" x14ac:dyDescent="0.25">
      <c r="A32" t="s">
        <v>9</v>
      </c>
      <c r="B32" s="2">
        <v>5500</v>
      </c>
      <c r="C32" t="s">
        <v>0</v>
      </c>
      <c r="D32" t="str">
        <f t="shared" si="0"/>
        <v>Węgry - D1, 10 dni, 5500HUF</v>
      </c>
    </row>
    <row r="33" spans="1:4" x14ac:dyDescent="0.25">
      <c r="A33" t="s">
        <v>10</v>
      </c>
      <c r="B33" s="2">
        <v>8900</v>
      </c>
      <c r="C33" t="s">
        <v>0</v>
      </c>
      <c r="D33" t="str">
        <f t="shared" si="0"/>
        <v>Węgry - D1, 30 dni, 8900HUF</v>
      </c>
    </row>
    <row r="34" spans="1:4" x14ac:dyDescent="0.25">
      <c r="A34" t="s">
        <v>29</v>
      </c>
      <c r="B34" s="2">
        <v>49190</v>
      </c>
      <c r="C34" t="s">
        <v>0</v>
      </c>
      <c r="D34" t="str">
        <f t="shared" si="0"/>
        <v>Węgry - D1, 1 rok, 49190HUF</v>
      </c>
    </row>
    <row r="35" spans="1:4" x14ac:dyDescent="0.25">
      <c r="A35" t="s">
        <v>11</v>
      </c>
      <c r="B35" s="3">
        <v>8000</v>
      </c>
      <c r="C35" t="s">
        <v>0</v>
      </c>
      <c r="D35" t="str">
        <f t="shared" si="0"/>
        <v>Węgry - D2, 10 dni, 8000HUF</v>
      </c>
    </row>
    <row r="36" spans="1:4" x14ac:dyDescent="0.25">
      <c r="A36" t="s">
        <v>12</v>
      </c>
      <c r="B36" s="3">
        <v>12600</v>
      </c>
      <c r="C36" t="s">
        <v>0</v>
      </c>
      <c r="D36" t="str">
        <f t="shared" si="0"/>
        <v>Węgry - D2, 30 dni, 12600HUF</v>
      </c>
    </row>
    <row r="37" spans="1:4" x14ac:dyDescent="0.25">
      <c r="A37" t="s">
        <v>28</v>
      </c>
      <c r="B37" s="3">
        <v>69830</v>
      </c>
      <c r="C37" t="s">
        <v>0</v>
      </c>
      <c r="D37" t="str">
        <f t="shared" si="0"/>
        <v>Węgry - D2, 1 rok, 69830HUF</v>
      </c>
    </row>
    <row r="38" spans="1:4" x14ac:dyDescent="0.25">
      <c r="A38" t="s">
        <v>13</v>
      </c>
      <c r="B38" s="3">
        <v>17730</v>
      </c>
      <c r="C38" t="s">
        <v>0</v>
      </c>
      <c r="D38" t="str">
        <f t="shared" si="0"/>
        <v>Węgry - B2, 10 dni, 17730HUF</v>
      </c>
    </row>
    <row r="39" spans="1:4" x14ac:dyDescent="0.25">
      <c r="A39" t="s">
        <v>14</v>
      </c>
      <c r="B39" s="3">
        <v>25150</v>
      </c>
      <c r="C39" t="s">
        <v>0</v>
      </c>
      <c r="D39" t="str">
        <f t="shared" si="0"/>
        <v>Węgry - B2, 30 dni, 25150HUF</v>
      </c>
    </row>
    <row r="40" spans="1:4" x14ac:dyDescent="0.25">
      <c r="A40" t="s">
        <v>27</v>
      </c>
      <c r="B40" s="3">
        <v>228850</v>
      </c>
      <c r="C40" t="s">
        <v>0</v>
      </c>
      <c r="D40" t="str">
        <f t="shared" si="0"/>
        <v>Węgry - B2, 1 rok, 228850HUF</v>
      </c>
    </row>
    <row r="41" spans="1:4" x14ac:dyDescent="0.25">
      <c r="A41" t="s">
        <v>15</v>
      </c>
      <c r="B41" s="3">
        <v>5500</v>
      </c>
      <c r="C41" t="s">
        <v>0</v>
      </c>
      <c r="D41" t="str">
        <f t="shared" si="0"/>
        <v>Węgry - U, 10 dni, 5500HUF</v>
      </c>
    </row>
    <row r="42" spans="1:4" x14ac:dyDescent="0.25">
      <c r="A42" t="s">
        <v>16</v>
      </c>
      <c r="B42" s="3">
        <v>8900</v>
      </c>
      <c r="C42" t="s">
        <v>0</v>
      </c>
      <c r="D42" t="str">
        <f t="shared" si="0"/>
        <v>Węgry - U, 30 dni, 8900HUF</v>
      </c>
    </row>
    <row r="43" spans="1:4" x14ac:dyDescent="0.25">
      <c r="A43" t="s">
        <v>26</v>
      </c>
      <c r="B43" s="3">
        <v>49190</v>
      </c>
      <c r="C43" t="s">
        <v>0</v>
      </c>
      <c r="D43" t="str">
        <f t="shared" si="0"/>
        <v>Węgry - U, 1 rok, 49190HUF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85034-D0F8-4233-9CFE-9DF25287E448}">
  <sheetPr>
    <tabColor rgb="FF00B0F0"/>
  </sheetPr>
  <dimension ref="A1:J22"/>
  <sheetViews>
    <sheetView workbookViewId="0">
      <selection activeCell="D9" sqref="D9"/>
    </sheetView>
  </sheetViews>
  <sheetFormatPr defaultRowHeight="15" x14ac:dyDescent="0.25"/>
  <cols>
    <col min="1" max="1" width="10.7109375" customWidth="1"/>
  </cols>
  <sheetData>
    <row r="1" spans="1:1" x14ac:dyDescent="0.25">
      <c r="A1" s="30" t="s">
        <v>6</v>
      </c>
    </row>
    <row r="7" spans="1:1" x14ac:dyDescent="0.25">
      <c r="A7" t="s">
        <v>85</v>
      </c>
    </row>
    <row r="22" spans="1:10" x14ac:dyDescent="0.25">
      <c r="A22" s="10" t="s">
        <v>56</v>
      </c>
      <c r="B22" s="10" t="s">
        <v>57</v>
      </c>
      <c r="C22" s="10" t="s">
        <v>58</v>
      </c>
      <c r="D22" s="11" t="s">
        <v>59</v>
      </c>
      <c r="E22" s="10" t="s">
        <v>60</v>
      </c>
      <c r="F22" s="10" t="s">
        <v>61</v>
      </c>
      <c r="G22" s="10" t="s">
        <v>62</v>
      </c>
      <c r="H22" s="10" t="s">
        <v>63</v>
      </c>
      <c r="I22" s="10" t="s">
        <v>64</v>
      </c>
      <c r="J22" s="10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planowanie wydatków</vt:lpstr>
      <vt:lpstr>pom</vt:lpstr>
      <vt:lpstr>wydatki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zibi 78</dc:creator>
  <cp:lastModifiedBy>zibi 78</cp:lastModifiedBy>
  <dcterms:created xsi:type="dcterms:W3CDTF">2015-06-05T18:19:34Z</dcterms:created>
  <dcterms:modified xsi:type="dcterms:W3CDTF">2023-05-03T19:15:31Z</dcterms:modified>
</cp:coreProperties>
</file>